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sha.giovanoli\VELEDES Dropbox\Alisha Giovanoli\Nets Kartenkonditionen\"/>
    </mc:Choice>
  </mc:AlternateContent>
  <xr:revisionPtr revIDLastSave="0" documentId="13_ncr:1_{83561BD9-CFC1-4D9C-9FDD-4C42D9A78ACE}" xr6:coauthVersionLast="47" xr6:coauthVersionMax="47" xr10:uidLastSave="{00000000-0000-0000-0000-000000000000}"/>
  <bookViews>
    <workbookView xWindow="-108" yWindow="-108" windowWidth="41496" windowHeight="16896" firstSheet="1" activeTab="2" xr2:uid="{DDE99944-97E5-456C-9A1D-FAC2FA19B1FB}"/>
  </bookViews>
  <sheets>
    <sheet name="Kalkulationsvorlage" sheetId="2" r:id="rId1"/>
    <sheet name="Muster Laden 1" sheetId="13" r:id="rId2"/>
    <sheet name="Muster Laden 2" sheetId="1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8" i="16" l="1"/>
  <c r="G179" i="16"/>
  <c r="G157" i="16"/>
  <c r="G158" i="16"/>
  <c r="G32" i="16"/>
  <c r="G53" i="16"/>
  <c r="G73" i="16"/>
  <c r="G74" i="16"/>
  <c r="G94" i="16"/>
  <c r="G95" i="16"/>
  <c r="G115" i="16"/>
  <c r="G116" i="16"/>
  <c r="G114" i="16"/>
  <c r="G136" i="16"/>
  <c r="G137" i="16"/>
  <c r="M158" i="16"/>
  <c r="F182" i="16"/>
  <c r="D182" i="16"/>
  <c r="O181" i="16"/>
  <c r="N181" i="16"/>
  <c r="M181" i="16"/>
  <c r="G181" i="16"/>
  <c r="O180" i="16"/>
  <c r="N180" i="16"/>
  <c r="M180" i="16"/>
  <c r="G180" i="16"/>
  <c r="N179" i="16"/>
  <c r="O179" i="16" s="1"/>
  <c r="M179" i="16"/>
  <c r="O177" i="16"/>
  <c r="N177" i="16"/>
  <c r="M177" i="16"/>
  <c r="G177" i="16"/>
  <c r="M176" i="16"/>
  <c r="N176" i="16" s="1"/>
  <c r="O176" i="16" s="1"/>
  <c r="G176" i="16"/>
  <c r="O175" i="16"/>
  <c r="N175" i="16"/>
  <c r="M175" i="16"/>
  <c r="G175" i="16"/>
  <c r="M174" i="16"/>
  <c r="M182" i="16" s="1"/>
  <c r="L169" i="16" s="1"/>
  <c r="L170" i="16" s="1"/>
  <c r="G174" i="16"/>
  <c r="D170" i="16"/>
  <c r="L168" i="16"/>
  <c r="F161" i="16"/>
  <c r="D161" i="16"/>
  <c r="N160" i="16"/>
  <c r="O160" i="16" s="1"/>
  <c r="M160" i="16"/>
  <c r="G160" i="16"/>
  <c r="M159" i="16"/>
  <c r="N159" i="16" s="1"/>
  <c r="O159" i="16" s="1"/>
  <c r="G159" i="16"/>
  <c r="N158" i="16"/>
  <c r="O158" i="16" s="1"/>
  <c r="N156" i="16"/>
  <c r="O156" i="16" s="1"/>
  <c r="M156" i="16"/>
  <c r="G156" i="16"/>
  <c r="M155" i="16"/>
  <c r="N155" i="16" s="1"/>
  <c r="O155" i="16" s="1"/>
  <c r="G155" i="16"/>
  <c r="N154" i="16"/>
  <c r="O154" i="16" s="1"/>
  <c r="M154" i="16"/>
  <c r="G154" i="16"/>
  <c r="M153" i="16"/>
  <c r="M161" i="16" s="1"/>
  <c r="L148" i="16" s="1"/>
  <c r="L149" i="16" s="1"/>
  <c r="G153" i="16"/>
  <c r="D149" i="16"/>
  <c r="L147" i="16"/>
  <c r="M140" i="16"/>
  <c r="L127" i="16" s="1"/>
  <c r="F140" i="16"/>
  <c r="N140" i="16" s="1"/>
  <c r="O140" i="16" s="1"/>
  <c r="D140" i="16"/>
  <c r="O139" i="16"/>
  <c r="N139" i="16"/>
  <c r="M139" i="16"/>
  <c r="G139" i="16"/>
  <c r="N138" i="16"/>
  <c r="O138" i="16" s="1"/>
  <c r="M138" i="16"/>
  <c r="G138" i="16"/>
  <c r="O137" i="16"/>
  <c r="N137" i="16"/>
  <c r="M137" i="16"/>
  <c r="M135" i="16"/>
  <c r="N135" i="16" s="1"/>
  <c r="O135" i="16" s="1"/>
  <c r="G135" i="16"/>
  <c r="M134" i="16"/>
  <c r="N134" i="16" s="1"/>
  <c r="O134" i="16" s="1"/>
  <c r="G134" i="16"/>
  <c r="M133" i="16"/>
  <c r="N133" i="16" s="1"/>
  <c r="O133" i="16" s="1"/>
  <c r="G133" i="16"/>
  <c r="M132" i="16"/>
  <c r="N132" i="16" s="1"/>
  <c r="O132" i="16" s="1"/>
  <c r="G132" i="16"/>
  <c r="D128" i="16"/>
  <c r="L126" i="16"/>
  <c r="L128" i="16" s="1"/>
  <c r="F119" i="16"/>
  <c r="D119" i="16"/>
  <c r="M118" i="16"/>
  <c r="N118" i="16" s="1"/>
  <c r="O118" i="16" s="1"/>
  <c r="G118" i="16"/>
  <c r="N117" i="16"/>
  <c r="O117" i="16" s="1"/>
  <c r="M117" i="16"/>
  <c r="G117" i="16"/>
  <c r="M116" i="16"/>
  <c r="N116" i="16" s="1"/>
  <c r="O116" i="16" s="1"/>
  <c r="M114" i="16"/>
  <c r="N114" i="16" s="1"/>
  <c r="O114" i="16" s="1"/>
  <c r="M113" i="16"/>
  <c r="N113" i="16" s="1"/>
  <c r="O113" i="16" s="1"/>
  <c r="G113" i="16"/>
  <c r="N112" i="16"/>
  <c r="O112" i="16" s="1"/>
  <c r="M112" i="16"/>
  <c r="G112" i="16"/>
  <c r="M111" i="16"/>
  <c r="N111" i="16" s="1"/>
  <c r="O111" i="16" s="1"/>
  <c r="G111" i="16"/>
  <c r="D107" i="16"/>
  <c r="L105" i="16"/>
  <c r="M98" i="16"/>
  <c r="L85" i="16" s="1"/>
  <c r="L86" i="16" s="1"/>
  <c r="F98" i="16"/>
  <c r="N98" i="16" s="1"/>
  <c r="D98" i="16"/>
  <c r="M97" i="16"/>
  <c r="N97" i="16" s="1"/>
  <c r="O97" i="16" s="1"/>
  <c r="G97" i="16"/>
  <c r="N96" i="16"/>
  <c r="O96" i="16" s="1"/>
  <c r="M96" i="16"/>
  <c r="G96" i="16"/>
  <c r="M95" i="16"/>
  <c r="N95" i="16" s="1"/>
  <c r="O95" i="16" s="1"/>
  <c r="O93" i="16"/>
  <c r="N93" i="16"/>
  <c r="M93" i="16"/>
  <c r="G93" i="16"/>
  <c r="N92" i="16"/>
  <c r="O92" i="16" s="1"/>
  <c r="M92" i="16"/>
  <c r="G92" i="16"/>
  <c r="O91" i="16"/>
  <c r="N91" i="16"/>
  <c r="M91" i="16"/>
  <c r="G91" i="16"/>
  <c r="N90" i="16"/>
  <c r="O90" i="16" s="1"/>
  <c r="M90" i="16"/>
  <c r="G90" i="16"/>
  <c r="D86" i="16"/>
  <c r="L84" i="16"/>
  <c r="F77" i="16"/>
  <c r="D77" i="16"/>
  <c r="M76" i="16"/>
  <c r="N76" i="16" s="1"/>
  <c r="O76" i="16" s="1"/>
  <c r="G76" i="16"/>
  <c r="M75" i="16"/>
  <c r="N75" i="16" s="1"/>
  <c r="O75" i="16" s="1"/>
  <c r="G75" i="16"/>
  <c r="M74" i="16"/>
  <c r="N74" i="16" s="1"/>
  <c r="O74" i="16" s="1"/>
  <c r="M72" i="16"/>
  <c r="N72" i="16" s="1"/>
  <c r="O72" i="16" s="1"/>
  <c r="G72" i="16"/>
  <c r="N71" i="16"/>
  <c r="O71" i="16" s="1"/>
  <c r="M71" i="16"/>
  <c r="G71" i="16"/>
  <c r="M70" i="16"/>
  <c r="N70" i="16" s="1"/>
  <c r="O70" i="16" s="1"/>
  <c r="G70" i="16"/>
  <c r="N69" i="16"/>
  <c r="O69" i="16" s="1"/>
  <c r="M69" i="16"/>
  <c r="M77" i="16" s="1"/>
  <c r="G69" i="16"/>
  <c r="D65" i="16"/>
  <c r="L63" i="16"/>
  <c r="F56" i="16"/>
  <c r="D56" i="16"/>
  <c r="N55" i="16"/>
  <c r="O55" i="16" s="1"/>
  <c r="M55" i="16"/>
  <c r="G55" i="16"/>
  <c r="M54" i="16"/>
  <c r="N54" i="16" s="1"/>
  <c r="O54" i="16" s="1"/>
  <c r="G54" i="16"/>
  <c r="N53" i="16"/>
  <c r="O53" i="16" s="1"/>
  <c r="M53" i="16"/>
  <c r="M52" i="16"/>
  <c r="N52" i="16" s="1"/>
  <c r="O52" i="16" s="1"/>
  <c r="G52" i="16"/>
  <c r="N51" i="16"/>
  <c r="O51" i="16" s="1"/>
  <c r="M51" i="16"/>
  <c r="G51" i="16"/>
  <c r="M50" i="16"/>
  <c r="N50" i="16" s="1"/>
  <c r="O50" i="16" s="1"/>
  <c r="G50" i="16"/>
  <c r="N49" i="16"/>
  <c r="O49" i="16" s="1"/>
  <c r="M49" i="16"/>
  <c r="M56" i="16" s="1"/>
  <c r="L44" i="16" s="1"/>
  <c r="L45" i="16" s="1"/>
  <c r="G49" i="16"/>
  <c r="D45" i="16"/>
  <c r="L43" i="16"/>
  <c r="F36" i="16"/>
  <c r="D36" i="16"/>
  <c r="N35" i="16"/>
  <c r="O35" i="16" s="1"/>
  <c r="M35" i="16"/>
  <c r="G35" i="16"/>
  <c r="N34" i="16"/>
  <c r="M34" i="16"/>
  <c r="N33" i="16"/>
  <c r="O33" i="16" s="1"/>
  <c r="M33" i="16"/>
  <c r="G33" i="16"/>
  <c r="M32" i="16"/>
  <c r="N32" i="16" s="1"/>
  <c r="O32" i="16" s="1"/>
  <c r="N31" i="16"/>
  <c r="O31" i="16" s="1"/>
  <c r="M31" i="16"/>
  <c r="G31" i="16"/>
  <c r="M30" i="16"/>
  <c r="N30" i="16" s="1"/>
  <c r="O30" i="16" s="1"/>
  <c r="G30" i="16"/>
  <c r="N29" i="16"/>
  <c r="O29" i="16" s="1"/>
  <c r="M29" i="16"/>
  <c r="G29" i="16"/>
  <c r="M28" i="16"/>
  <c r="N28" i="16" s="1"/>
  <c r="O28" i="16" s="1"/>
  <c r="G28" i="16"/>
  <c r="D24" i="16"/>
  <c r="L22" i="16"/>
  <c r="F96" i="13"/>
  <c r="D96" i="13"/>
  <c r="M95" i="13"/>
  <c r="N95" i="13" s="1"/>
  <c r="O95" i="13" s="1"/>
  <c r="G95" i="13"/>
  <c r="M94" i="13"/>
  <c r="N94" i="13" s="1"/>
  <c r="O94" i="13" s="1"/>
  <c r="M93" i="13"/>
  <c r="N93" i="13" s="1"/>
  <c r="O93" i="13" s="1"/>
  <c r="G93" i="13"/>
  <c r="M92" i="13"/>
  <c r="G92" i="13"/>
  <c r="D88" i="13"/>
  <c r="L86" i="13"/>
  <c r="F80" i="13"/>
  <c r="D80" i="13"/>
  <c r="M79" i="13"/>
  <c r="N79" i="13" s="1"/>
  <c r="O79" i="13" s="1"/>
  <c r="G79" i="13"/>
  <c r="M78" i="13"/>
  <c r="N78" i="13" s="1"/>
  <c r="O78" i="13" s="1"/>
  <c r="G78" i="13"/>
  <c r="N77" i="13"/>
  <c r="O77" i="13" s="1"/>
  <c r="M77" i="13"/>
  <c r="M80" i="13" s="1"/>
  <c r="L71" i="13" s="1"/>
  <c r="G77" i="13"/>
  <c r="M76" i="13"/>
  <c r="N76" i="13" s="1"/>
  <c r="O76" i="13" s="1"/>
  <c r="G76" i="13"/>
  <c r="D72" i="13"/>
  <c r="L70" i="13"/>
  <c r="F64" i="13"/>
  <c r="D64" i="13"/>
  <c r="M63" i="13"/>
  <c r="N63" i="13" s="1"/>
  <c r="O63" i="13" s="1"/>
  <c r="G63" i="13"/>
  <c r="M62" i="13"/>
  <c r="N62" i="13" s="1"/>
  <c r="O62" i="13" s="1"/>
  <c r="G62" i="13"/>
  <c r="O61" i="13"/>
  <c r="N61" i="13"/>
  <c r="M61" i="13"/>
  <c r="G61" i="13"/>
  <c r="M60" i="13"/>
  <c r="M64" i="13" s="1"/>
  <c r="G60" i="13"/>
  <c r="D56" i="13"/>
  <c r="L54" i="13"/>
  <c r="F48" i="13"/>
  <c r="D48" i="13"/>
  <c r="M47" i="13"/>
  <c r="N47" i="13" s="1"/>
  <c r="O47" i="13" s="1"/>
  <c r="G47" i="13"/>
  <c r="M46" i="13"/>
  <c r="N46" i="13" s="1"/>
  <c r="O46" i="13" s="1"/>
  <c r="G46" i="13"/>
  <c r="M45" i="13"/>
  <c r="N45" i="13" s="1"/>
  <c r="O45" i="13" s="1"/>
  <c r="G45" i="13"/>
  <c r="N44" i="13"/>
  <c r="O44" i="13" s="1"/>
  <c r="M44" i="13"/>
  <c r="G44" i="13"/>
  <c r="D40" i="13"/>
  <c r="L38" i="13"/>
  <c r="F32" i="13"/>
  <c r="D32" i="13"/>
  <c r="M31" i="13"/>
  <c r="N31" i="13" s="1"/>
  <c r="O31" i="13" s="1"/>
  <c r="G31" i="13"/>
  <c r="M30" i="13"/>
  <c r="N30" i="13" s="1"/>
  <c r="O30" i="13" s="1"/>
  <c r="G30" i="13"/>
  <c r="M29" i="13"/>
  <c r="N29" i="13" s="1"/>
  <c r="O29" i="13" s="1"/>
  <c r="G29" i="13"/>
  <c r="M28" i="13"/>
  <c r="G28" i="13"/>
  <c r="D24" i="13"/>
  <c r="L22" i="13"/>
  <c r="M48" i="13" l="1"/>
  <c r="L39" i="13" s="1"/>
  <c r="L40" i="13" s="1"/>
  <c r="L72" i="13"/>
  <c r="M96" i="13"/>
  <c r="L87" i="13" s="1"/>
  <c r="L88" i="13" s="1"/>
  <c r="M32" i="13"/>
  <c r="L23" i="13" s="1"/>
  <c r="L24" i="13" s="1"/>
  <c r="L107" i="16"/>
  <c r="N182" i="16"/>
  <c r="O182" i="16" s="1"/>
  <c r="L64" i="16"/>
  <c r="L65" i="16" s="1"/>
  <c r="N77" i="16"/>
  <c r="O77" i="16"/>
  <c r="O98" i="16"/>
  <c r="N161" i="16"/>
  <c r="O161" i="16" s="1"/>
  <c r="N174" i="16"/>
  <c r="O174" i="16" s="1"/>
  <c r="N153" i="16"/>
  <c r="O153" i="16" s="1"/>
  <c r="N56" i="16"/>
  <c r="O56" i="16" s="1"/>
  <c r="M119" i="16"/>
  <c r="L106" i="16" s="1"/>
  <c r="M36" i="16"/>
  <c r="N92" i="13"/>
  <c r="O92" i="13" s="1"/>
  <c r="L55" i="13"/>
  <c r="L56" i="13" s="1"/>
  <c r="N64" i="13"/>
  <c r="O64" i="13" s="1"/>
  <c r="N28" i="13"/>
  <c r="O28" i="13" s="1"/>
  <c r="N32" i="13"/>
  <c r="O32" i="13" s="1"/>
  <c r="N60" i="13"/>
  <c r="O60" i="13" s="1"/>
  <c r="N80" i="13"/>
  <c r="O80" i="13" s="1"/>
  <c r="N96" i="13" l="1"/>
  <c r="N48" i="13"/>
  <c r="O48" i="13" s="1"/>
  <c r="N119" i="16"/>
  <c r="O119" i="16" s="1"/>
  <c r="L23" i="16"/>
  <c r="L24" i="16" s="1"/>
  <c r="N36" i="16"/>
  <c r="O36" i="16" s="1"/>
  <c r="O96" i="13" l="1"/>
</calcChain>
</file>

<file path=xl/sharedStrings.xml><?xml version="1.0" encoding="utf-8"?>
<sst xmlns="http://schemas.openxmlformats.org/spreadsheetml/2006/main" count="645" uniqueCount="51">
  <si>
    <t>Konditionen Nets</t>
  </si>
  <si>
    <t>Maesto National</t>
  </si>
  <si>
    <t>V PAY National</t>
  </si>
  <si>
    <t>JCB</t>
  </si>
  <si>
    <t>Twint</t>
  </si>
  <si>
    <t>Visa Debit</t>
  </si>
  <si>
    <t xml:space="preserve">MasterCard Kredit </t>
  </si>
  <si>
    <t xml:space="preserve">Visa Kredit </t>
  </si>
  <si>
    <t>MasterCard Debit</t>
  </si>
  <si>
    <t xml:space="preserve">CHF </t>
  </si>
  <si>
    <t>Detailhandelsbetrieb</t>
  </si>
  <si>
    <t>Stufe 1</t>
  </si>
  <si>
    <t>Stufe 2</t>
  </si>
  <si>
    <t>Stufe 3</t>
  </si>
  <si>
    <t>&lt;300k</t>
  </si>
  <si>
    <t>300k - 1 M</t>
  </si>
  <si>
    <t>1 M - 2 M</t>
  </si>
  <si>
    <t>Vergleichsladen:</t>
  </si>
  <si>
    <t>Kartenanbieter:</t>
  </si>
  <si>
    <t>Viva Natura</t>
  </si>
  <si>
    <t>Berechnungszeitraum:</t>
  </si>
  <si>
    <t>Transaktionskosten:</t>
  </si>
  <si>
    <t xml:space="preserve">Transaktion in % </t>
  </si>
  <si>
    <t>Total Betrag</t>
  </si>
  <si>
    <t>Belege</t>
  </si>
  <si>
    <t>Kosten</t>
  </si>
  <si>
    <t>%</t>
  </si>
  <si>
    <t>Kosten pro Beleg</t>
  </si>
  <si>
    <t>ALT</t>
  </si>
  <si>
    <t>Neu</t>
  </si>
  <si>
    <t>Karte</t>
  </si>
  <si>
    <t>Kondition</t>
  </si>
  <si>
    <t xml:space="preserve">Total </t>
  </si>
  <si>
    <t>Ersparnis CHF</t>
  </si>
  <si>
    <t>Ersparnis %</t>
  </si>
  <si>
    <t>Total</t>
  </si>
  <si>
    <t>PAY/ONE</t>
  </si>
  <si>
    <t>Wordline</t>
  </si>
  <si>
    <t>31.07-01.08.2022</t>
  </si>
  <si>
    <t>Maesto International</t>
  </si>
  <si>
    <t>Maestro International</t>
  </si>
  <si>
    <t>21.08-22.08.22</t>
  </si>
  <si>
    <t>Gesamtsumme:</t>
  </si>
  <si>
    <t>Transaktion in %</t>
  </si>
  <si>
    <t>25.08-26.08.2022</t>
  </si>
  <si>
    <t>08.03.2022-12.03.2022</t>
  </si>
  <si>
    <t>01.03.2022-05.03.2022</t>
  </si>
  <si>
    <t>15.03.2022-15.03.2022</t>
  </si>
  <si>
    <t>22.03.2022-26.03.2022</t>
  </si>
  <si>
    <t>29.03.2022-02.04.2022</t>
  </si>
  <si>
    <t>Muster Laden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</si>
</sst>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_ * #,##0_ ;_ * \-#,##0_ ;_ * &quot;-&quot;??_ ;_ @_ "/>
    <numFmt numFmtId="165" formatCode="&quot;CHF&quot;\ #,##0.00"/>
  </numFmts>
  <fonts count="5" x14ac:knownFonts="1"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b/>
      <sz val="16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7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43" fontId="1" fillId="0" borderId="0" xfId="1" applyFont="1" applyBorder="1" applyAlignment="1">
      <alignment horizontal="left"/>
    </xf>
    <xf numFmtId="43" fontId="1" fillId="0" borderId="0" xfId="1" applyFont="1" applyBorder="1" applyAlignment="1">
      <alignment horizontal="center"/>
    </xf>
    <xf numFmtId="0" fontId="0" fillId="0" borderId="2" xfId="0" applyBorder="1" applyAlignment="1">
      <alignment horizontal="left"/>
    </xf>
    <xf numFmtId="43" fontId="0" fillId="0" borderId="0" xfId="0" applyNumberFormat="1"/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43" fontId="0" fillId="0" borderId="10" xfId="1" applyFont="1" applyBorder="1" applyAlignment="1">
      <alignment horizontal="center"/>
    </xf>
    <xf numFmtId="0" fontId="1" fillId="0" borderId="12" xfId="0" applyFont="1" applyBorder="1"/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1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0" fillId="2" borderId="23" xfId="0" applyFill="1" applyBorder="1"/>
    <xf numFmtId="0" fontId="0" fillId="2" borderId="21" xfId="0" applyFill="1" applyBorder="1"/>
    <xf numFmtId="0" fontId="0" fillId="2" borderId="22" xfId="0" applyFill="1" applyBorder="1"/>
    <xf numFmtId="43" fontId="1" fillId="3" borderId="19" xfId="1" applyFont="1" applyFill="1" applyBorder="1" applyAlignment="1">
      <alignment horizontal="center"/>
    </xf>
    <xf numFmtId="0" fontId="1" fillId="3" borderId="20" xfId="0" applyFont="1" applyFill="1" applyBorder="1"/>
    <xf numFmtId="0" fontId="0" fillId="0" borderId="16" xfId="0" applyBorder="1"/>
    <xf numFmtId="0" fontId="0" fillId="0" borderId="18" xfId="0" applyBorder="1"/>
    <xf numFmtId="0" fontId="1" fillId="3" borderId="11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43" fontId="1" fillId="3" borderId="11" xfId="1" applyFont="1" applyFill="1" applyBorder="1" applyAlignment="1">
      <alignment horizontal="center"/>
    </xf>
    <xf numFmtId="43" fontId="1" fillId="4" borderId="26" xfId="1" applyFont="1" applyFill="1" applyBorder="1" applyAlignment="1">
      <alignment horizontal="center"/>
    </xf>
    <xf numFmtId="0" fontId="0" fillId="4" borderId="20" xfId="0" applyFill="1" applyBorder="1"/>
    <xf numFmtId="0" fontId="0" fillId="0" borderId="4" xfId="0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43" fontId="1" fillId="4" borderId="11" xfId="1" applyFont="1" applyFill="1" applyBorder="1" applyAlignment="1">
      <alignment horizontal="center"/>
    </xf>
    <xf numFmtId="0" fontId="1" fillId="4" borderId="11" xfId="0" applyFont="1" applyFill="1" applyBorder="1"/>
    <xf numFmtId="2" fontId="0" fillId="0" borderId="2" xfId="0" applyNumberFormat="1" applyBorder="1"/>
    <xf numFmtId="2" fontId="1" fillId="0" borderId="2" xfId="0" applyNumberFormat="1" applyFont="1" applyBorder="1" applyAlignment="1">
      <alignment horizontal="left"/>
    </xf>
    <xf numFmtId="0" fontId="0" fillId="0" borderId="3" xfId="0" applyBorder="1"/>
    <xf numFmtId="0" fontId="0" fillId="0" borderId="5" xfId="0" applyBorder="1"/>
    <xf numFmtId="0" fontId="1" fillId="3" borderId="26" xfId="0" applyFont="1" applyFill="1" applyBorder="1"/>
    <xf numFmtId="0" fontId="1" fillId="4" borderId="27" xfId="0" applyFont="1" applyFill="1" applyBorder="1"/>
    <xf numFmtId="2" fontId="0" fillId="0" borderId="5" xfId="0" applyNumberFormat="1" applyBorder="1" applyAlignment="1">
      <alignment horizontal="center"/>
    </xf>
    <xf numFmtId="0" fontId="1" fillId="3" borderId="6" xfId="0" applyFont="1" applyFill="1" applyBorder="1"/>
    <xf numFmtId="0" fontId="1" fillId="3" borderId="28" xfId="0" applyFont="1" applyFill="1" applyBorder="1"/>
    <xf numFmtId="0" fontId="1" fillId="3" borderId="29" xfId="0" applyFont="1" applyFill="1" applyBorder="1" applyAlignment="1">
      <alignment horizontal="center"/>
    </xf>
    <xf numFmtId="164" fontId="1" fillId="3" borderId="29" xfId="1" applyNumberFormat="1" applyFont="1" applyFill="1" applyBorder="1" applyAlignment="1">
      <alignment horizontal="center"/>
    </xf>
    <xf numFmtId="0" fontId="1" fillId="3" borderId="29" xfId="0" applyFont="1" applyFill="1" applyBorder="1"/>
    <xf numFmtId="0" fontId="1" fillId="3" borderId="7" xfId="0" applyFont="1" applyFill="1" applyBorder="1"/>
    <xf numFmtId="0" fontId="1" fillId="4" borderId="6" xfId="0" applyFont="1" applyFill="1" applyBorder="1"/>
    <xf numFmtId="0" fontId="1" fillId="4" borderId="28" xfId="0" applyFont="1" applyFill="1" applyBorder="1"/>
    <xf numFmtId="0" fontId="1" fillId="4" borderId="29" xfId="0" applyFont="1" applyFill="1" applyBorder="1"/>
    <xf numFmtId="2" fontId="3" fillId="5" borderId="8" xfId="0" applyNumberFormat="1" applyFont="1" applyFill="1" applyBorder="1" applyAlignment="1">
      <alignment horizontal="center"/>
    </xf>
    <xf numFmtId="43" fontId="0" fillId="0" borderId="24" xfId="1" applyFont="1" applyBorder="1" applyAlignment="1">
      <alignment horizontal="right"/>
    </xf>
    <xf numFmtId="43" fontId="0" fillId="0" borderId="25" xfId="1" applyFont="1" applyBorder="1" applyAlignment="1">
      <alignment horizontal="right"/>
    </xf>
    <xf numFmtId="164" fontId="0" fillId="0" borderId="25" xfId="1" applyNumberFormat="1" applyFont="1" applyBorder="1" applyAlignment="1">
      <alignment horizontal="right"/>
    </xf>
    <xf numFmtId="43" fontId="1" fillId="3" borderId="29" xfId="0" applyNumberFormat="1" applyFon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0" fontId="0" fillId="6" borderId="4" xfId="0" applyFill="1" applyBorder="1"/>
    <xf numFmtId="0" fontId="0" fillId="6" borderId="16" xfId="0" applyFill="1" applyBorder="1"/>
    <xf numFmtId="0" fontId="0" fillId="6" borderId="24" xfId="0" applyFill="1" applyBorder="1" applyAlignment="1">
      <alignment horizontal="center"/>
    </xf>
    <xf numFmtId="43" fontId="0" fillId="6" borderId="24" xfId="1" applyFont="1" applyFill="1" applyBorder="1" applyAlignment="1">
      <alignment horizontal="right"/>
    </xf>
    <xf numFmtId="43" fontId="0" fillId="6" borderId="0" xfId="1" applyFont="1" applyFill="1" applyBorder="1" applyAlignment="1">
      <alignment horizontal="center"/>
    </xf>
    <xf numFmtId="0" fontId="0" fillId="6" borderId="21" xfId="0" applyFill="1" applyBorder="1"/>
    <xf numFmtId="0" fontId="0" fillId="7" borderId="0" xfId="0" applyFill="1"/>
    <xf numFmtId="165" fontId="0" fillId="0" borderId="0" xfId="0" applyNumberFormat="1"/>
    <xf numFmtId="165" fontId="1" fillId="5" borderId="29" xfId="0" applyNumberFormat="1" applyFont="1" applyFill="1" applyBorder="1"/>
    <xf numFmtId="165" fontId="1" fillId="4" borderId="29" xfId="0" applyNumberFormat="1" applyFont="1" applyFill="1" applyBorder="1"/>
    <xf numFmtId="165" fontId="0" fillId="0" borderId="24" xfId="1" applyNumberFormat="1" applyFont="1" applyBorder="1" applyAlignment="1">
      <alignment horizontal="right"/>
    </xf>
    <xf numFmtId="165" fontId="0" fillId="0" borderId="24" xfId="0" applyNumberFormat="1" applyBorder="1" applyAlignment="1">
      <alignment horizontal="center"/>
    </xf>
    <xf numFmtId="165" fontId="0" fillId="0" borderId="25" xfId="1" applyNumberFormat="1" applyFont="1" applyBorder="1" applyAlignment="1">
      <alignment horizontal="right"/>
    </xf>
    <xf numFmtId="165" fontId="1" fillId="3" borderId="29" xfId="0" applyNumberFormat="1" applyFont="1" applyFill="1" applyBorder="1"/>
    <xf numFmtId="165" fontId="0" fillId="6" borderId="24" xfId="1" applyNumberFormat="1" applyFont="1" applyFill="1" applyBorder="1" applyAlignment="1">
      <alignment horizontal="right"/>
    </xf>
    <xf numFmtId="44" fontId="0" fillId="0" borderId="24" xfId="1" applyNumberFormat="1" applyFont="1" applyBorder="1" applyAlignment="1">
      <alignment horizontal="right"/>
    </xf>
    <xf numFmtId="44" fontId="0" fillId="6" borderId="24" xfId="1" applyNumberFormat="1" applyFont="1" applyFill="1" applyBorder="1" applyAlignment="1">
      <alignment horizontal="right"/>
    </xf>
    <xf numFmtId="44" fontId="0" fillId="0" borderId="25" xfId="1" applyNumberFormat="1" applyFont="1" applyBorder="1" applyAlignment="1">
      <alignment horizontal="right"/>
    </xf>
    <xf numFmtId="44" fontId="1" fillId="3" borderId="29" xfId="0" applyNumberFormat="1" applyFont="1" applyFill="1" applyBorder="1" applyAlignment="1">
      <alignment horizontal="center"/>
    </xf>
    <xf numFmtId="44" fontId="0" fillId="0" borderId="24" xfId="0" applyNumberFormat="1" applyBorder="1" applyAlignment="1">
      <alignment horizontal="center"/>
    </xf>
    <xf numFmtId="44" fontId="0" fillId="6" borderId="24" xfId="0" applyNumberFormat="1" applyFill="1" applyBorder="1" applyAlignment="1">
      <alignment horizontal="center"/>
    </xf>
    <xf numFmtId="44" fontId="1" fillId="4" borderId="29" xfId="0" applyNumberFormat="1" applyFont="1" applyFill="1" applyBorder="1"/>
    <xf numFmtId="44" fontId="1" fillId="5" borderId="29" xfId="0" applyNumberFormat="1" applyFont="1" applyFill="1" applyBorder="1"/>
    <xf numFmtId="44" fontId="1" fillId="3" borderId="29" xfId="0" applyNumberFormat="1" applyFont="1" applyFill="1" applyBorder="1"/>
    <xf numFmtId="44" fontId="0" fillId="0" borderId="0" xfId="0" applyNumberFormat="1"/>
    <xf numFmtId="0" fontId="1" fillId="0" borderId="0" xfId="0" applyFont="1" applyAlignment="1">
      <alignment horizontal="center"/>
    </xf>
    <xf numFmtId="44" fontId="0" fillId="0" borderId="24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298451</xdr:colOff>
      <xdr:row>1</xdr:row>
      <xdr:rowOff>139701</xdr:rowOff>
    </xdr:from>
    <xdr:to>
      <xdr:col>9</xdr:col>
      <xdr:colOff>144855</xdr:colOff>
      <xdr:row>14</xdr:row>
      <xdr:rowOff>95251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98374AC-8AB5-4AEC-9699-E88EF0611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2401" y="317501"/>
          <a:ext cx="3097604" cy="2203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557531</xdr:colOff>
      <xdr:row>2</xdr:row>
      <xdr:rowOff>139701</xdr:rowOff>
    </xdr:from>
    <xdr:to>
      <xdr:col>10</xdr:col>
      <xdr:colOff>689685</xdr:colOff>
      <xdr:row>15</xdr:row>
      <xdr:rowOff>20321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94AB484-4444-411A-9B58-BDA1F4033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8681" y="558801"/>
          <a:ext cx="3097604" cy="21221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306071</xdr:colOff>
      <xdr:row>2</xdr:row>
      <xdr:rowOff>101601</xdr:rowOff>
    </xdr:from>
    <xdr:to>
      <xdr:col>10</xdr:col>
      <xdr:colOff>438225</xdr:colOff>
      <xdr:row>14</xdr:row>
      <xdr:rowOff>170181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C3CF5E5-30F8-4595-9FCF-BC6528005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4211" y="520701"/>
          <a:ext cx="3180154" cy="2171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F17F8-F876-43E6-AB72-42D6FAF3BB0B}">
  <dimension ref="A1:E29"/>
  <sheetViews>
    <sheetView zoomScale="110" zoomScaleNormal="110" workbookViewId="0">
      <selection activeCell="G24" sqref="G24"/>
    </sheetView>
  </sheetViews>
  <sheetFormatPr baseColWidth="10" defaultRowHeight="13.8" x14ac:dyDescent="0.25"/>
  <cols>
    <col min="1" max="1" width="11.19921875" bestFit="1" customWidth="1"/>
    <col min="2" max="2" width="8.69921875" customWidth="1"/>
    <col min="3" max="3" width="11.69921875" style="2" customWidth="1"/>
    <col min="4" max="4" width="10.69921875" style="2" customWidth="1"/>
    <col min="5" max="5" width="10.3984375" style="2" customWidth="1"/>
  </cols>
  <sheetData>
    <row r="1" spans="1:5" ht="19.5" x14ac:dyDescent="0.35">
      <c r="A1" s="5"/>
    </row>
    <row r="3" spans="1:5" ht="13.95" thickBot="1" x14ac:dyDescent="0.3"/>
    <row r="4" spans="1:5" ht="13.95" x14ac:dyDescent="0.3">
      <c r="A4" s="6" t="s">
        <v>0</v>
      </c>
      <c r="B4" s="7"/>
      <c r="C4" s="8"/>
      <c r="D4" s="8"/>
      <c r="E4" s="9"/>
    </row>
    <row r="5" spans="1:5" ht="13.95" x14ac:dyDescent="0.3">
      <c r="A5" s="10"/>
      <c r="C5" s="4" t="s">
        <v>11</v>
      </c>
      <c r="D5" s="4" t="s">
        <v>12</v>
      </c>
      <c r="E5" s="16" t="s">
        <v>13</v>
      </c>
    </row>
    <row r="6" spans="1:5" ht="13.5" x14ac:dyDescent="0.25">
      <c r="A6" s="10"/>
      <c r="C6" s="2" t="s">
        <v>14</v>
      </c>
      <c r="D6" s="2" t="s">
        <v>15</v>
      </c>
      <c r="E6" s="11" t="s">
        <v>16</v>
      </c>
    </row>
    <row r="7" spans="1:5" ht="13.5" x14ac:dyDescent="0.25">
      <c r="A7" s="10" t="s">
        <v>6</v>
      </c>
      <c r="C7" s="2">
        <v>0.99</v>
      </c>
      <c r="D7" s="2">
        <v>0.94</v>
      </c>
      <c r="E7" s="11">
        <v>0.9</v>
      </c>
    </row>
    <row r="8" spans="1:5" ht="13.5" x14ac:dyDescent="0.25">
      <c r="A8" s="10" t="s">
        <v>7</v>
      </c>
      <c r="C8" s="2">
        <v>0.99</v>
      </c>
      <c r="D8" s="2">
        <v>0.94</v>
      </c>
      <c r="E8" s="11">
        <v>0.9</v>
      </c>
    </row>
    <row r="9" spans="1:5" ht="13.5" x14ac:dyDescent="0.25">
      <c r="A9" s="10" t="s">
        <v>8</v>
      </c>
      <c r="C9" s="2">
        <v>0.55000000000000004</v>
      </c>
      <c r="D9" s="2">
        <v>0.5</v>
      </c>
      <c r="E9" s="11">
        <v>0.45</v>
      </c>
    </row>
    <row r="10" spans="1:5" ht="13.5" x14ac:dyDescent="0.25">
      <c r="A10" s="10" t="s">
        <v>5</v>
      </c>
      <c r="C10" s="2">
        <v>0.55000000000000004</v>
      </c>
      <c r="D10" s="2">
        <v>0.5</v>
      </c>
      <c r="E10" s="11">
        <v>0.45</v>
      </c>
    </row>
    <row r="11" spans="1:5" ht="13.5" x14ac:dyDescent="0.25">
      <c r="A11" s="10" t="s">
        <v>1</v>
      </c>
      <c r="C11" s="2">
        <v>0.55000000000000004</v>
      </c>
      <c r="D11" s="2">
        <v>0.5</v>
      </c>
      <c r="E11" s="11">
        <v>0.45</v>
      </c>
    </row>
    <row r="12" spans="1:5" ht="13.5" x14ac:dyDescent="0.25">
      <c r="A12" s="10" t="s">
        <v>2</v>
      </c>
      <c r="C12" s="2">
        <v>0.55000000000000004</v>
      </c>
      <c r="D12" s="2">
        <v>0.5</v>
      </c>
      <c r="E12" s="11">
        <v>0.45</v>
      </c>
    </row>
    <row r="13" spans="1:5" ht="13.5" x14ac:dyDescent="0.25">
      <c r="A13" s="10" t="s">
        <v>3</v>
      </c>
      <c r="C13" s="2">
        <v>2.0499999999999998</v>
      </c>
      <c r="D13" s="2">
        <v>2.0499999999999998</v>
      </c>
      <c r="E13" s="11">
        <v>2.0499999999999998</v>
      </c>
    </row>
    <row r="14" spans="1:5" ht="13.5" x14ac:dyDescent="0.25">
      <c r="A14" s="10" t="s">
        <v>4</v>
      </c>
      <c r="C14" s="2">
        <v>0.96</v>
      </c>
      <c r="D14" s="2">
        <v>0.96</v>
      </c>
      <c r="E14" s="11">
        <v>0.96</v>
      </c>
    </row>
    <row r="15" spans="1:5" ht="13.95" thickBot="1" x14ac:dyDescent="0.3">
      <c r="A15" s="12"/>
      <c r="B15" s="13"/>
      <c r="C15" s="14"/>
      <c r="D15" s="14"/>
      <c r="E15" s="15"/>
    </row>
    <row r="17" spans="1:3" x14ac:dyDescent="0.25">
      <c r="B17" s="1"/>
      <c r="C17" s="3"/>
    </row>
    <row r="18" spans="1:3" x14ac:dyDescent="0.25">
      <c r="A18" t="s">
        <v>17</v>
      </c>
      <c r="B18" s="1"/>
      <c r="C18" s="3" t="s">
        <v>19</v>
      </c>
    </row>
    <row r="19" spans="1:3" x14ac:dyDescent="0.25">
      <c r="A19" t="s">
        <v>18</v>
      </c>
    </row>
    <row r="21" spans="1:3" x14ac:dyDescent="0.25">
      <c r="A21" s="10"/>
    </row>
    <row r="22" spans="1:3" x14ac:dyDescent="0.25">
      <c r="A22" s="10" t="s">
        <v>6</v>
      </c>
      <c r="C22" s="2">
        <v>0.99</v>
      </c>
    </row>
    <row r="23" spans="1:3" x14ac:dyDescent="0.25">
      <c r="A23" s="10" t="s">
        <v>7</v>
      </c>
      <c r="C23" s="2">
        <v>0.99</v>
      </c>
    </row>
    <row r="24" spans="1:3" x14ac:dyDescent="0.25">
      <c r="A24" s="10" t="s">
        <v>8</v>
      </c>
      <c r="C24" s="2">
        <v>0.55000000000000004</v>
      </c>
    </row>
    <row r="25" spans="1:3" x14ac:dyDescent="0.25">
      <c r="A25" s="10" t="s">
        <v>5</v>
      </c>
      <c r="C25" s="2">
        <v>0.55000000000000004</v>
      </c>
    </row>
    <row r="26" spans="1:3" x14ac:dyDescent="0.25">
      <c r="A26" s="10" t="s">
        <v>1</v>
      </c>
      <c r="C26" s="2">
        <v>0.55000000000000004</v>
      </c>
    </row>
    <row r="27" spans="1:3" x14ac:dyDescent="0.25">
      <c r="A27" s="10" t="s">
        <v>2</v>
      </c>
      <c r="C27" s="2">
        <v>0.55000000000000004</v>
      </c>
    </row>
    <row r="28" spans="1:3" x14ac:dyDescent="0.25">
      <c r="A28" s="10" t="s">
        <v>3</v>
      </c>
      <c r="C28" s="2">
        <v>2.0499999999999998</v>
      </c>
    </row>
    <row r="29" spans="1:3" x14ac:dyDescent="0.25">
      <c r="A29" s="10" t="s">
        <v>4</v>
      </c>
      <c r="C29" s="2">
        <v>0.96</v>
      </c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C63B0-7189-4455-8050-4B1E41BB7883}">
  <dimension ref="A1:R175"/>
  <sheetViews>
    <sheetView topLeftCell="A4" workbookViewId="0">
      <selection activeCell="L23" sqref="L23:L25"/>
    </sheetView>
  </sheetViews>
  <sheetFormatPr baseColWidth="10" defaultRowHeight="13.8" x14ac:dyDescent="0.25"/>
  <cols>
    <col min="1" max="1" width="11.19921875" bestFit="1" customWidth="1"/>
    <col min="2" max="2" width="8.69921875" customWidth="1"/>
    <col min="3" max="3" width="11.69921875" style="2" hidden="1" customWidth="1"/>
    <col min="4" max="4" width="13.19921875" style="2" customWidth="1"/>
    <col min="5" max="5" width="10.3984375" style="2" customWidth="1"/>
    <col min="8" max="8" width="15.8984375" bestFit="1" customWidth="1"/>
    <col min="9" max="9" width="1.69921875" customWidth="1"/>
    <col min="14" max="14" width="12.5" bestFit="1" customWidth="1"/>
    <col min="15" max="15" width="12.19921875" bestFit="1" customWidth="1"/>
  </cols>
  <sheetData>
    <row r="1" spans="1:6" ht="19.5" x14ac:dyDescent="0.35">
      <c r="A1" s="5" t="s">
        <v>10</v>
      </c>
    </row>
    <row r="4" spans="1:6" ht="13.95" x14ac:dyDescent="0.3">
      <c r="A4" s="30" t="s">
        <v>0</v>
      </c>
      <c r="B4" s="31"/>
      <c r="C4" s="31"/>
      <c r="D4" s="32"/>
      <c r="E4" s="32"/>
      <c r="F4" s="33"/>
    </row>
    <row r="5" spans="1:6" ht="13.95" x14ac:dyDescent="0.3">
      <c r="A5" s="34"/>
      <c r="C5"/>
      <c r="D5" s="4" t="s">
        <v>11</v>
      </c>
      <c r="E5" s="4" t="s">
        <v>12</v>
      </c>
      <c r="F5" s="35" t="s">
        <v>13</v>
      </c>
    </row>
    <row r="6" spans="1:6" ht="13.5" x14ac:dyDescent="0.25">
      <c r="A6" s="34"/>
      <c r="C6"/>
      <c r="D6" s="2" t="s">
        <v>14</v>
      </c>
      <c r="E6" s="2" t="s">
        <v>15</v>
      </c>
      <c r="F6" s="36" t="s">
        <v>16</v>
      </c>
    </row>
    <row r="7" spans="1:6" ht="13.5" x14ac:dyDescent="0.25">
      <c r="A7" s="34" t="s">
        <v>6</v>
      </c>
      <c r="C7"/>
      <c r="D7" s="2">
        <v>0.99</v>
      </c>
      <c r="E7" s="2">
        <v>0.94</v>
      </c>
      <c r="F7" s="36">
        <v>0.9</v>
      </c>
    </row>
    <row r="8" spans="1:6" ht="13.5" x14ac:dyDescent="0.25">
      <c r="A8" s="34" t="s">
        <v>7</v>
      </c>
      <c r="C8"/>
      <c r="D8" s="2">
        <v>0.99</v>
      </c>
      <c r="E8" s="2">
        <v>0.94</v>
      </c>
      <c r="F8" s="36">
        <v>0.9</v>
      </c>
    </row>
    <row r="9" spans="1:6" ht="13.5" x14ac:dyDescent="0.25">
      <c r="A9" s="34" t="s">
        <v>8</v>
      </c>
      <c r="C9"/>
      <c r="D9" s="2">
        <v>0.55000000000000004</v>
      </c>
      <c r="E9" s="2">
        <v>0.5</v>
      </c>
      <c r="F9" s="36">
        <v>0.45</v>
      </c>
    </row>
    <row r="10" spans="1:6" ht="13.5" x14ac:dyDescent="0.25">
      <c r="A10" s="34" t="s">
        <v>5</v>
      </c>
      <c r="C10"/>
      <c r="D10" s="2">
        <v>0.55000000000000004</v>
      </c>
      <c r="E10" s="2">
        <v>0.5</v>
      </c>
      <c r="F10" s="36">
        <v>0.45</v>
      </c>
    </row>
    <row r="11" spans="1:6" ht="13.5" x14ac:dyDescent="0.25">
      <c r="A11" s="34" t="s">
        <v>1</v>
      </c>
      <c r="C11"/>
      <c r="D11" s="2">
        <v>0.55000000000000004</v>
      </c>
      <c r="E11" s="2">
        <v>0.5</v>
      </c>
      <c r="F11" s="36">
        <v>0.45</v>
      </c>
    </row>
    <row r="12" spans="1:6" ht="13.5" x14ac:dyDescent="0.25">
      <c r="A12" s="34" t="s">
        <v>2</v>
      </c>
      <c r="C12"/>
      <c r="D12" s="2">
        <v>0.55000000000000004</v>
      </c>
      <c r="E12" s="2">
        <v>0.5</v>
      </c>
      <c r="F12" s="36">
        <v>0.45</v>
      </c>
    </row>
    <row r="13" spans="1:6" ht="13.5" x14ac:dyDescent="0.25">
      <c r="A13" s="34" t="s">
        <v>3</v>
      </c>
      <c r="C13"/>
      <c r="D13" s="2">
        <v>2.0499999999999998</v>
      </c>
      <c r="E13" s="2">
        <v>2.0499999999999998</v>
      </c>
      <c r="F13" s="36">
        <v>2.0499999999999998</v>
      </c>
    </row>
    <row r="14" spans="1:6" ht="13.5" x14ac:dyDescent="0.25">
      <c r="A14" s="34" t="s">
        <v>4</v>
      </c>
      <c r="C14"/>
      <c r="D14" s="2">
        <v>0.96</v>
      </c>
      <c r="E14" s="2">
        <v>0.96</v>
      </c>
      <c r="F14" s="36">
        <v>0.96</v>
      </c>
    </row>
    <row r="15" spans="1:6" ht="13.5" x14ac:dyDescent="0.25">
      <c r="A15" s="37"/>
      <c r="B15" s="27"/>
      <c r="C15" s="27"/>
      <c r="D15" s="28"/>
      <c r="E15" s="28"/>
      <c r="F15" s="38"/>
    </row>
    <row r="16" spans="1:6" ht="13.5" x14ac:dyDescent="0.25">
      <c r="D16" s="19"/>
    </row>
    <row r="17" spans="1:18" s="2" customFormat="1" x14ac:dyDescent="0.25">
      <c r="F17"/>
      <c r="G17"/>
      <c r="H17"/>
      <c r="I17"/>
      <c r="J17"/>
      <c r="K17"/>
      <c r="L17"/>
    </row>
    <row r="18" spans="1:18" s="2" customFormat="1" ht="14.4" thickBo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1:18" x14ac:dyDescent="0.25">
      <c r="A19" s="18" t="s">
        <v>17</v>
      </c>
      <c r="B19" s="57"/>
      <c r="C19" s="24"/>
      <c r="D19" s="58" t="s">
        <v>50</v>
      </c>
      <c r="E19" s="8"/>
      <c r="F19" s="7"/>
      <c r="G19" s="7"/>
      <c r="H19" s="7"/>
      <c r="I19" s="40"/>
      <c r="J19" s="7"/>
      <c r="K19" s="7"/>
      <c r="L19" s="7"/>
      <c r="M19" s="7"/>
      <c r="N19" s="7"/>
      <c r="O19" s="59"/>
    </row>
    <row r="20" spans="1:18" x14ac:dyDescent="0.25">
      <c r="A20" s="10" t="s">
        <v>18</v>
      </c>
      <c r="C20" s="19"/>
      <c r="D20" s="20" t="s">
        <v>36</v>
      </c>
      <c r="I20" s="41"/>
      <c r="O20" s="60"/>
      <c r="R20" s="1"/>
    </row>
    <row r="21" spans="1:18" x14ac:dyDescent="0.25">
      <c r="A21" s="10" t="s">
        <v>20</v>
      </c>
      <c r="C21" s="19"/>
      <c r="D21" s="21" t="s">
        <v>46</v>
      </c>
      <c r="I21" s="41"/>
      <c r="O21" s="60"/>
    </row>
    <row r="22" spans="1:18" x14ac:dyDescent="0.25">
      <c r="A22" s="10" t="s">
        <v>42</v>
      </c>
      <c r="D22" s="22">
        <v>6350.15</v>
      </c>
      <c r="I22" s="41"/>
      <c r="J22" t="s">
        <v>42</v>
      </c>
      <c r="L22" s="25">
        <f>D22</f>
        <v>6350.15</v>
      </c>
      <c r="O22" s="60"/>
    </row>
    <row r="23" spans="1:18" x14ac:dyDescent="0.25">
      <c r="A23" s="10" t="s">
        <v>21</v>
      </c>
      <c r="D23" s="22">
        <v>46.75</v>
      </c>
      <c r="I23" s="41"/>
      <c r="J23" t="s">
        <v>21</v>
      </c>
      <c r="L23" s="86">
        <f>M32</f>
        <v>44.195910000000005</v>
      </c>
      <c r="O23" s="60"/>
    </row>
    <row r="24" spans="1:18" x14ac:dyDescent="0.25">
      <c r="A24" s="10" t="s">
        <v>22</v>
      </c>
      <c r="D24" s="22">
        <f>100/D22*D23</f>
        <v>0.73620308181696492</v>
      </c>
      <c r="I24" s="41"/>
      <c r="J24" t="s">
        <v>43</v>
      </c>
      <c r="L24" s="86">
        <f>100/L22*L23</f>
        <v>0.69598214215412235</v>
      </c>
      <c r="O24" s="60"/>
    </row>
    <row r="25" spans="1:18" ht="14.4" thickBot="1" x14ac:dyDescent="0.3">
      <c r="A25" s="10"/>
      <c r="D25" s="23"/>
      <c r="I25" s="41"/>
      <c r="O25" s="60"/>
    </row>
    <row r="26" spans="1:18" x14ac:dyDescent="0.25">
      <c r="A26" s="61" t="s">
        <v>30</v>
      </c>
      <c r="B26" s="44"/>
      <c r="C26" s="47" t="s">
        <v>31</v>
      </c>
      <c r="D26" s="50" t="s">
        <v>28</v>
      </c>
      <c r="E26" s="50" t="s">
        <v>28</v>
      </c>
      <c r="F26" s="50" t="s">
        <v>28</v>
      </c>
      <c r="G26" s="50" t="s">
        <v>28</v>
      </c>
      <c r="H26" s="43" t="s">
        <v>28</v>
      </c>
      <c r="I26" s="40"/>
      <c r="J26" s="51" t="s">
        <v>29</v>
      </c>
      <c r="K26" s="52"/>
      <c r="L26" s="54" t="s">
        <v>31</v>
      </c>
      <c r="M26" s="55" t="s">
        <v>29</v>
      </c>
      <c r="N26" s="56" t="s">
        <v>33</v>
      </c>
      <c r="O26" s="62" t="s">
        <v>34</v>
      </c>
    </row>
    <row r="27" spans="1:18" s="2" customFormat="1" x14ac:dyDescent="0.25">
      <c r="A27" s="10"/>
      <c r="B27" s="45"/>
      <c r="C27" s="48"/>
      <c r="D27" s="48" t="s">
        <v>23</v>
      </c>
      <c r="E27" s="48" t="s">
        <v>24</v>
      </c>
      <c r="F27" s="48" t="s">
        <v>25</v>
      </c>
      <c r="G27" s="48" t="s">
        <v>26</v>
      </c>
      <c r="H27" s="2" t="s">
        <v>27</v>
      </c>
      <c r="I27" s="41"/>
      <c r="J27" s="53"/>
      <c r="K27" s="36"/>
      <c r="L27" s="48"/>
      <c r="M27" s="48" t="s">
        <v>32</v>
      </c>
      <c r="N27" s="48"/>
      <c r="O27" s="11"/>
      <c r="P27"/>
    </row>
    <row r="28" spans="1:18" s="2" customFormat="1" x14ac:dyDescent="0.25">
      <c r="A28" s="10" t="s">
        <v>6</v>
      </c>
      <c r="B28" s="45"/>
      <c r="C28" s="48">
        <v>0.99</v>
      </c>
      <c r="D28" s="94">
        <v>1078.8</v>
      </c>
      <c r="E28" s="74"/>
      <c r="F28" s="94">
        <v>13.31</v>
      </c>
      <c r="G28" s="74">
        <f t="shared" ref="G28:G29" si="0">100/D28*F28</f>
        <v>1.2337782721542456</v>
      </c>
      <c r="H28" s="17"/>
      <c r="I28" s="41"/>
      <c r="J28" s="10" t="s">
        <v>6</v>
      </c>
      <c r="K28" s="45"/>
      <c r="L28" s="48">
        <v>0.99</v>
      </c>
      <c r="M28" s="98">
        <f>D28/100*C28</f>
        <v>10.680120000000001</v>
      </c>
      <c r="N28" s="98">
        <f>F28-M28</f>
        <v>2.62988</v>
      </c>
      <c r="O28" s="63">
        <f>100/F28*N28</f>
        <v>19.758677685950413</v>
      </c>
      <c r="P28"/>
    </row>
    <row r="29" spans="1:18" s="2" customFormat="1" x14ac:dyDescent="0.25">
      <c r="A29" s="10" t="s">
        <v>7</v>
      </c>
      <c r="B29" s="45"/>
      <c r="C29" s="48">
        <v>0.99</v>
      </c>
      <c r="D29" s="94">
        <v>969.6</v>
      </c>
      <c r="E29" s="74"/>
      <c r="F29" s="94">
        <v>11.92</v>
      </c>
      <c r="G29" s="74">
        <f t="shared" si="0"/>
        <v>1.2293729372937294</v>
      </c>
      <c r="H29" s="17"/>
      <c r="I29" s="41"/>
      <c r="J29" s="10" t="s">
        <v>7</v>
      </c>
      <c r="K29" s="45"/>
      <c r="L29" s="48">
        <v>0.99</v>
      </c>
      <c r="M29" s="98">
        <f>D29/100*C29</f>
        <v>9.5990400000000005</v>
      </c>
      <c r="N29" s="98">
        <f>F29-M29</f>
        <v>2.3209599999999995</v>
      </c>
      <c r="O29" s="63">
        <f t="shared" ref="O29:O31" si="1">100/F29*N29</f>
        <v>19.471140939597312</v>
      </c>
      <c r="P29"/>
    </row>
    <row r="30" spans="1:18" s="2" customFormat="1" x14ac:dyDescent="0.25">
      <c r="A30" s="10" t="s">
        <v>1</v>
      </c>
      <c r="B30" s="45"/>
      <c r="C30" s="48">
        <v>0.55000000000000004</v>
      </c>
      <c r="D30" s="94">
        <v>4068.55</v>
      </c>
      <c r="E30" s="74"/>
      <c r="F30" s="94">
        <v>40.68</v>
      </c>
      <c r="G30" s="74">
        <f>100/D30*F30</f>
        <v>0.9998648167037395</v>
      </c>
      <c r="H30" s="39"/>
      <c r="I30" s="41"/>
      <c r="J30" s="10" t="s">
        <v>1</v>
      </c>
      <c r="K30" s="45"/>
      <c r="L30" s="48">
        <v>0.55000000000000004</v>
      </c>
      <c r="M30" s="98">
        <f>D30/100*C30</f>
        <v>22.377025000000003</v>
      </c>
      <c r="N30" s="105">
        <f t="shared" ref="N30:N31" si="2">F30-M30</f>
        <v>18.302974999999996</v>
      </c>
      <c r="O30" s="106">
        <f t="shared" si="1"/>
        <v>44.992563913470981</v>
      </c>
      <c r="P30"/>
    </row>
    <row r="31" spans="1:18" s="2" customFormat="1" x14ac:dyDescent="0.25">
      <c r="A31" s="10" t="s">
        <v>2</v>
      </c>
      <c r="B31" s="45"/>
      <c r="C31" s="48">
        <v>0.55000000000000004</v>
      </c>
      <c r="D31" s="94">
        <v>279.95</v>
      </c>
      <c r="E31" s="74"/>
      <c r="F31" s="94">
        <v>4.32</v>
      </c>
      <c r="G31" s="74">
        <f>100/D31*F31</f>
        <v>1.5431327022682624</v>
      </c>
      <c r="H31" s="39"/>
      <c r="I31" s="41"/>
      <c r="J31" s="10" t="s">
        <v>2</v>
      </c>
      <c r="K31" s="45"/>
      <c r="L31" s="48">
        <v>0.55000000000000004</v>
      </c>
      <c r="M31" s="98">
        <f>D31/100*C31</f>
        <v>1.5397250000000002</v>
      </c>
      <c r="N31" s="98">
        <f t="shared" si="2"/>
        <v>2.7802750000000001</v>
      </c>
      <c r="O31" s="63">
        <f t="shared" si="1"/>
        <v>64.358217592592581</v>
      </c>
      <c r="P31"/>
    </row>
    <row r="32" spans="1:18" ht="18" thickBot="1" x14ac:dyDescent="0.35">
      <c r="A32" s="64" t="s">
        <v>35</v>
      </c>
      <c r="B32" s="65"/>
      <c r="C32" s="66"/>
      <c r="D32" s="97">
        <f>SUM(D28:D31)</f>
        <v>6396.9000000000005</v>
      </c>
      <c r="E32" s="67"/>
      <c r="F32" s="102">
        <f>SUM(F28:F31)</f>
        <v>70.22999999999999</v>
      </c>
      <c r="G32" s="68"/>
      <c r="H32" s="69"/>
      <c r="I32" s="42"/>
      <c r="J32" s="70" t="s">
        <v>35</v>
      </c>
      <c r="K32" s="71"/>
      <c r="L32" s="72"/>
      <c r="M32" s="100">
        <f>SUM(M28:M31)</f>
        <v>44.195910000000005</v>
      </c>
      <c r="N32" s="101">
        <f>F32-M32</f>
        <v>26.034089999999985</v>
      </c>
      <c r="O32" s="73">
        <f>100/F32*N32</f>
        <v>37.069756514310107</v>
      </c>
    </row>
    <row r="33" spans="1:15" x14ac:dyDescent="0.25">
      <c r="C33"/>
      <c r="D33"/>
      <c r="E33"/>
    </row>
    <row r="34" spans="1:15" ht="14.4" thickBot="1" x14ac:dyDescent="0.3">
      <c r="C34"/>
      <c r="D34"/>
      <c r="E34"/>
    </row>
    <row r="35" spans="1:15" x14ac:dyDescent="0.25">
      <c r="A35" s="18" t="s">
        <v>17</v>
      </c>
      <c r="B35" s="57"/>
      <c r="C35" s="24"/>
      <c r="D35" s="58" t="s">
        <v>50</v>
      </c>
      <c r="E35" s="8"/>
      <c r="F35" s="7"/>
      <c r="G35" s="7"/>
      <c r="H35" s="7"/>
      <c r="I35" s="40"/>
      <c r="J35" s="7"/>
      <c r="K35" s="7"/>
      <c r="L35" s="7"/>
      <c r="M35" s="7"/>
      <c r="N35" s="7"/>
      <c r="O35" s="59"/>
    </row>
    <row r="36" spans="1:15" x14ac:dyDescent="0.25">
      <c r="A36" s="10" t="s">
        <v>18</v>
      </c>
      <c r="C36" s="19"/>
      <c r="D36" s="20" t="s">
        <v>36</v>
      </c>
      <c r="I36" s="41"/>
      <c r="O36" s="60"/>
    </row>
    <row r="37" spans="1:15" x14ac:dyDescent="0.25">
      <c r="A37" s="10" t="s">
        <v>20</v>
      </c>
      <c r="C37" s="19"/>
      <c r="D37" s="21" t="s">
        <v>45</v>
      </c>
      <c r="I37" s="41"/>
      <c r="O37" s="60"/>
    </row>
    <row r="38" spans="1:15" x14ac:dyDescent="0.25">
      <c r="A38" s="10" t="s">
        <v>42</v>
      </c>
      <c r="D38" s="22">
        <v>8302.35</v>
      </c>
      <c r="I38" s="41"/>
      <c r="J38" t="s">
        <v>42</v>
      </c>
      <c r="L38" s="25">
        <f>D38</f>
        <v>8302.35</v>
      </c>
      <c r="O38" s="60"/>
    </row>
    <row r="39" spans="1:15" x14ac:dyDescent="0.25">
      <c r="A39" s="10" t="s">
        <v>21</v>
      </c>
      <c r="D39" s="22">
        <v>59.6</v>
      </c>
      <c r="I39" s="41"/>
      <c r="J39" t="s">
        <v>21</v>
      </c>
      <c r="L39" s="86">
        <f>M48</f>
        <v>57.961585000000007</v>
      </c>
      <c r="O39" s="60"/>
    </row>
    <row r="40" spans="1:15" x14ac:dyDescent="0.25">
      <c r="A40" s="10" t="s">
        <v>22</v>
      </c>
      <c r="D40" s="22">
        <f>100/D38*D39</f>
        <v>0.71786903707986294</v>
      </c>
      <c r="I40" s="41"/>
      <c r="J40" t="s">
        <v>43</v>
      </c>
      <c r="L40" s="86">
        <f>100/L38*L39</f>
        <v>0.69813468475793006</v>
      </c>
      <c r="O40" s="60"/>
    </row>
    <row r="41" spans="1:15" ht="14.4" thickBot="1" x14ac:dyDescent="0.3">
      <c r="A41" s="10"/>
      <c r="D41" s="23"/>
      <c r="I41" s="41"/>
      <c r="O41" s="60"/>
    </row>
    <row r="42" spans="1:15" x14ac:dyDescent="0.25">
      <c r="A42" s="61" t="s">
        <v>30</v>
      </c>
      <c r="B42" s="44"/>
      <c r="C42" s="47" t="s">
        <v>31</v>
      </c>
      <c r="D42" s="50" t="s">
        <v>28</v>
      </c>
      <c r="E42" s="50" t="s">
        <v>28</v>
      </c>
      <c r="F42" s="50" t="s">
        <v>28</v>
      </c>
      <c r="G42" s="50" t="s">
        <v>28</v>
      </c>
      <c r="H42" s="43" t="s">
        <v>28</v>
      </c>
      <c r="I42" s="40"/>
      <c r="J42" s="51" t="s">
        <v>29</v>
      </c>
      <c r="K42" s="52"/>
      <c r="L42" s="54" t="s">
        <v>31</v>
      </c>
      <c r="M42" s="55" t="s">
        <v>29</v>
      </c>
      <c r="N42" s="56" t="s">
        <v>33</v>
      </c>
      <c r="O42" s="62" t="s">
        <v>34</v>
      </c>
    </row>
    <row r="43" spans="1:15" x14ac:dyDescent="0.25">
      <c r="A43" s="10"/>
      <c r="B43" s="45"/>
      <c r="C43" s="48"/>
      <c r="D43" s="48" t="s">
        <v>23</v>
      </c>
      <c r="E43" s="48" t="s">
        <v>24</v>
      </c>
      <c r="F43" s="48" t="s">
        <v>25</v>
      </c>
      <c r="G43" s="48" t="s">
        <v>26</v>
      </c>
      <c r="H43" s="2" t="s">
        <v>27</v>
      </c>
      <c r="I43" s="41"/>
      <c r="J43" s="53"/>
      <c r="K43" s="36"/>
      <c r="L43" s="48"/>
      <c r="M43" s="48" t="s">
        <v>32</v>
      </c>
      <c r="N43" s="48"/>
      <c r="O43" s="11"/>
    </row>
    <row r="44" spans="1:15" x14ac:dyDescent="0.25">
      <c r="A44" s="10" t="s">
        <v>6</v>
      </c>
      <c r="B44" s="45"/>
      <c r="C44" s="48">
        <v>0.99</v>
      </c>
      <c r="D44" s="94">
        <v>1661.9</v>
      </c>
      <c r="E44" s="74"/>
      <c r="F44" s="94">
        <v>20.3</v>
      </c>
      <c r="G44" s="74">
        <f>100/D44*F44</f>
        <v>1.2214934713279981</v>
      </c>
      <c r="H44" s="17"/>
      <c r="I44" s="41"/>
      <c r="J44" s="10" t="s">
        <v>6</v>
      </c>
      <c r="K44" s="45"/>
      <c r="L44" s="48">
        <v>0.99</v>
      </c>
      <c r="M44" s="98">
        <f>D44/100*C44</f>
        <v>16.452809999999999</v>
      </c>
      <c r="N44" s="98">
        <f>F44-M44</f>
        <v>3.8471900000000012</v>
      </c>
      <c r="O44" s="63">
        <f>100/F44*N44</f>
        <v>18.951674876847296</v>
      </c>
    </row>
    <row r="45" spans="1:15" x14ac:dyDescent="0.25">
      <c r="A45" s="10" t="s">
        <v>7</v>
      </c>
      <c r="B45" s="45"/>
      <c r="C45" s="48">
        <v>0.99</v>
      </c>
      <c r="D45" s="94">
        <v>1058.75</v>
      </c>
      <c r="E45" s="74"/>
      <c r="F45" s="94">
        <v>12.83</v>
      </c>
      <c r="G45" s="74">
        <f>100/D45*F45</f>
        <v>1.2118063754427391</v>
      </c>
      <c r="H45" s="17"/>
      <c r="I45" s="41"/>
      <c r="J45" s="10" t="s">
        <v>7</v>
      </c>
      <c r="K45" s="45"/>
      <c r="L45" s="48">
        <v>0.99</v>
      </c>
      <c r="M45" s="98">
        <f>D45/100*C45</f>
        <v>10.481625000000001</v>
      </c>
      <c r="N45" s="98">
        <f>F45-M45</f>
        <v>2.348374999999999</v>
      </c>
      <c r="O45" s="63">
        <f>100/F45*N45</f>
        <v>18.303780202650032</v>
      </c>
    </row>
    <row r="46" spans="1:15" x14ac:dyDescent="0.25">
      <c r="A46" s="10" t="s">
        <v>1</v>
      </c>
      <c r="B46" s="45"/>
      <c r="C46" s="48">
        <v>0.55000000000000004</v>
      </c>
      <c r="D46" s="94">
        <v>4782.6000000000004</v>
      </c>
      <c r="E46" s="74"/>
      <c r="F46" s="94">
        <v>47.82</v>
      </c>
      <c r="G46" s="74">
        <f>100/D46*F46</f>
        <v>0.99987454522644581</v>
      </c>
      <c r="H46" s="39"/>
      <c r="I46" s="41"/>
      <c r="J46" s="10" t="s">
        <v>1</v>
      </c>
      <c r="K46" s="45"/>
      <c r="L46" s="48">
        <v>0.55000000000000004</v>
      </c>
      <c r="M46" s="98">
        <f>D46/100*C46</f>
        <v>26.304300000000001</v>
      </c>
      <c r="N46" s="105">
        <f>F46-M46</f>
        <v>21.515699999999999</v>
      </c>
      <c r="O46" s="106">
        <f>100/F46*N46</f>
        <v>44.993099121706393</v>
      </c>
    </row>
    <row r="47" spans="1:15" x14ac:dyDescent="0.25">
      <c r="A47" s="10" t="s">
        <v>2</v>
      </c>
      <c r="B47" s="45"/>
      <c r="C47" s="48">
        <v>0.55000000000000004</v>
      </c>
      <c r="D47" s="94">
        <v>858.7</v>
      </c>
      <c r="E47" s="74"/>
      <c r="F47" s="94">
        <v>8.1300000000000008</v>
      </c>
      <c r="G47" s="74">
        <f>100/D47*F47</f>
        <v>0.946780016303715</v>
      </c>
      <c r="H47" s="39"/>
      <c r="I47" s="41"/>
      <c r="J47" s="10" t="s">
        <v>2</v>
      </c>
      <c r="K47" s="45"/>
      <c r="L47" s="48">
        <v>0.55000000000000004</v>
      </c>
      <c r="M47" s="98">
        <f>D47/100*C47</f>
        <v>4.7228500000000002</v>
      </c>
      <c r="N47" s="98">
        <f>F47-M47</f>
        <v>3.4071500000000006</v>
      </c>
      <c r="O47" s="63">
        <f>100/F47*N47</f>
        <v>41.908364083640841</v>
      </c>
    </row>
    <row r="48" spans="1:15" ht="18" thickBot="1" x14ac:dyDescent="0.35">
      <c r="A48" s="64" t="s">
        <v>35</v>
      </c>
      <c r="B48" s="65"/>
      <c r="C48" s="66"/>
      <c r="D48" s="97">
        <f>SUM(D44:D47)</f>
        <v>8361.9500000000007</v>
      </c>
      <c r="E48" s="67"/>
      <c r="F48" s="102">
        <f>SUM(F44:F47)</f>
        <v>89.08</v>
      </c>
      <c r="G48" s="68"/>
      <c r="H48" s="69"/>
      <c r="I48" s="42"/>
      <c r="J48" s="70" t="s">
        <v>35</v>
      </c>
      <c r="K48" s="71"/>
      <c r="L48" s="72"/>
      <c r="M48" s="100">
        <f>SUM(M44:M47)</f>
        <v>57.961585000000007</v>
      </c>
      <c r="N48" s="101">
        <f>F48-M48</f>
        <v>31.118414999999992</v>
      </c>
      <c r="O48" s="73">
        <f>100/F48*N48</f>
        <v>34.933110687022896</v>
      </c>
    </row>
    <row r="49" spans="1:15" x14ac:dyDescent="0.25">
      <c r="C49"/>
      <c r="D49"/>
      <c r="E49"/>
    </row>
    <row r="50" spans="1:15" ht="14.4" thickBot="1" x14ac:dyDescent="0.3">
      <c r="C50"/>
      <c r="D50"/>
      <c r="E50"/>
    </row>
    <row r="51" spans="1:15" x14ac:dyDescent="0.25">
      <c r="A51" s="18" t="s">
        <v>17</v>
      </c>
      <c r="B51" s="57"/>
      <c r="C51" s="24"/>
      <c r="D51" s="58" t="s">
        <v>50</v>
      </c>
      <c r="E51" s="8"/>
      <c r="F51" s="7"/>
      <c r="G51" s="7"/>
      <c r="H51" s="7"/>
      <c r="I51" s="40"/>
      <c r="J51" s="7"/>
      <c r="K51" s="7"/>
      <c r="L51" s="7"/>
      <c r="M51" s="7"/>
      <c r="N51" s="7"/>
      <c r="O51" s="59"/>
    </row>
    <row r="52" spans="1:15" x14ac:dyDescent="0.25">
      <c r="A52" s="10" t="s">
        <v>18</v>
      </c>
      <c r="C52" s="19"/>
      <c r="D52" s="20" t="s">
        <v>36</v>
      </c>
      <c r="I52" s="41"/>
      <c r="O52" s="60"/>
    </row>
    <row r="53" spans="1:15" x14ac:dyDescent="0.25">
      <c r="A53" s="10" t="s">
        <v>20</v>
      </c>
      <c r="C53" s="19"/>
      <c r="D53" s="21" t="s">
        <v>47</v>
      </c>
      <c r="I53" s="41"/>
      <c r="O53" s="60"/>
    </row>
    <row r="54" spans="1:15" x14ac:dyDescent="0.25">
      <c r="A54" s="10" t="s">
        <v>42</v>
      </c>
      <c r="D54" s="22">
        <v>8799.7999999999993</v>
      </c>
      <c r="I54" s="41"/>
      <c r="J54" t="s">
        <v>42</v>
      </c>
      <c r="L54" s="25">
        <f>D54</f>
        <v>8799.7999999999993</v>
      </c>
      <c r="O54" s="60"/>
    </row>
    <row r="55" spans="1:15" x14ac:dyDescent="0.25">
      <c r="A55" s="10" t="s">
        <v>21</v>
      </c>
      <c r="D55" s="22">
        <v>65</v>
      </c>
      <c r="I55" s="41"/>
      <c r="J55" t="s">
        <v>21</v>
      </c>
      <c r="L55" s="86">
        <f>M64</f>
        <v>62.526200000000003</v>
      </c>
      <c r="O55" s="60"/>
    </row>
    <row r="56" spans="1:15" x14ac:dyDescent="0.25">
      <c r="A56" s="10" t="s">
        <v>22</v>
      </c>
      <c r="D56" s="22">
        <f>100/D54*D55</f>
        <v>0.73865315120798203</v>
      </c>
      <c r="I56" s="41"/>
      <c r="J56" t="s">
        <v>43</v>
      </c>
      <c r="L56" s="86">
        <f>100/L54*L55</f>
        <v>0.71054114866246965</v>
      </c>
      <c r="O56" s="60"/>
    </row>
    <row r="57" spans="1:15" ht="14.4" thickBot="1" x14ac:dyDescent="0.3">
      <c r="A57" s="10"/>
      <c r="D57" s="23"/>
      <c r="I57" s="41"/>
      <c r="O57" s="60"/>
    </row>
    <row r="58" spans="1:15" x14ac:dyDescent="0.25">
      <c r="A58" s="61" t="s">
        <v>30</v>
      </c>
      <c r="B58" s="44"/>
      <c r="C58" s="47" t="s">
        <v>31</v>
      </c>
      <c r="D58" s="50" t="s">
        <v>28</v>
      </c>
      <c r="E58" s="50" t="s">
        <v>28</v>
      </c>
      <c r="F58" s="50" t="s">
        <v>28</v>
      </c>
      <c r="G58" s="50" t="s">
        <v>28</v>
      </c>
      <c r="H58" s="43" t="s">
        <v>28</v>
      </c>
      <c r="I58" s="40"/>
      <c r="J58" s="51" t="s">
        <v>29</v>
      </c>
      <c r="K58" s="52"/>
      <c r="L58" s="54" t="s">
        <v>31</v>
      </c>
      <c r="M58" s="55" t="s">
        <v>29</v>
      </c>
      <c r="N58" s="56" t="s">
        <v>33</v>
      </c>
      <c r="O58" s="62" t="s">
        <v>34</v>
      </c>
    </row>
    <row r="59" spans="1:15" x14ac:dyDescent="0.25">
      <c r="A59" s="10"/>
      <c r="B59" s="45"/>
      <c r="C59" s="48"/>
      <c r="D59" s="48" t="s">
        <v>23</v>
      </c>
      <c r="E59" s="48" t="s">
        <v>24</v>
      </c>
      <c r="F59" s="48" t="s">
        <v>25</v>
      </c>
      <c r="G59" s="48" t="s">
        <v>26</v>
      </c>
      <c r="H59" s="2" t="s">
        <v>27</v>
      </c>
      <c r="I59" s="41"/>
      <c r="J59" s="53"/>
      <c r="K59" s="36"/>
      <c r="L59" s="48"/>
      <c r="M59" s="48" t="s">
        <v>32</v>
      </c>
      <c r="N59" s="48"/>
      <c r="O59" s="11"/>
    </row>
    <row r="60" spans="1:15" x14ac:dyDescent="0.25">
      <c r="A60" s="10" t="s">
        <v>6</v>
      </c>
      <c r="B60" s="45"/>
      <c r="C60" s="48">
        <v>0.99</v>
      </c>
      <c r="D60" s="94">
        <v>2059.15</v>
      </c>
      <c r="E60" s="74"/>
      <c r="F60" s="94">
        <v>25.31</v>
      </c>
      <c r="G60" s="74">
        <f>100/D60*F60</f>
        <v>1.2291479493965956</v>
      </c>
      <c r="H60" s="17"/>
      <c r="I60" s="41"/>
      <c r="J60" s="10" t="s">
        <v>6</v>
      </c>
      <c r="K60" s="45"/>
      <c r="L60" s="48">
        <v>0.99</v>
      </c>
      <c r="M60" s="98">
        <f>D60/100*C60</f>
        <v>20.385584999999999</v>
      </c>
      <c r="N60" s="98">
        <f>F60-M60</f>
        <v>4.9244149999999998</v>
      </c>
      <c r="O60" s="63">
        <f>100/F60*N60</f>
        <v>19.456400632161202</v>
      </c>
    </row>
    <row r="61" spans="1:15" x14ac:dyDescent="0.25">
      <c r="A61" s="10" t="s">
        <v>7</v>
      </c>
      <c r="B61" s="45"/>
      <c r="C61" s="48">
        <v>0.99</v>
      </c>
      <c r="D61" s="94">
        <v>1070.3499999999999</v>
      </c>
      <c r="E61" s="74"/>
      <c r="F61" s="94">
        <v>13.08</v>
      </c>
      <c r="G61" s="74">
        <f>100/D61*F61</f>
        <v>1.2220301770448918</v>
      </c>
      <c r="H61" s="17"/>
      <c r="I61" s="41"/>
      <c r="J61" s="10" t="s">
        <v>7</v>
      </c>
      <c r="K61" s="45"/>
      <c r="L61" s="48">
        <v>0.99</v>
      </c>
      <c r="M61" s="98">
        <f>D61/100*C61</f>
        <v>10.596464999999998</v>
      </c>
      <c r="N61" s="98">
        <f>F61-M61</f>
        <v>2.4835350000000016</v>
      </c>
      <c r="O61" s="63">
        <f>100/F61*N61</f>
        <v>18.987270642201846</v>
      </c>
    </row>
    <row r="62" spans="1:15" x14ac:dyDescent="0.25">
      <c r="A62" s="10" t="s">
        <v>1</v>
      </c>
      <c r="B62" s="45"/>
      <c r="C62" s="48">
        <v>0.55000000000000004</v>
      </c>
      <c r="D62" s="94">
        <v>5273.3</v>
      </c>
      <c r="E62" s="74"/>
      <c r="F62" s="94">
        <v>52.73</v>
      </c>
      <c r="G62" s="74">
        <f>100/D62*F62</f>
        <v>0.99994310962774724</v>
      </c>
      <c r="H62" s="39"/>
      <c r="I62" s="41"/>
      <c r="J62" s="10" t="s">
        <v>1</v>
      </c>
      <c r="K62" s="45"/>
      <c r="L62" s="48">
        <v>0.55000000000000004</v>
      </c>
      <c r="M62" s="98">
        <f>D62/100*C62</f>
        <v>29.003150000000005</v>
      </c>
      <c r="N62" s="105">
        <f>F62-M62</f>
        <v>23.726849999999992</v>
      </c>
      <c r="O62" s="106">
        <f>100/F62*N62</f>
        <v>44.996870851507666</v>
      </c>
    </row>
    <row r="63" spans="1:15" x14ac:dyDescent="0.25">
      <c r="A63" s="10" t="s">
        <v>2</v>
      </c>
      <c r="B63" s="45"/>
      <c r="C63" s="48">
        <v>0.55000000000000004</v>
      </c>
      <c r="D63" s="94">
        <v>462</v>
      </c>
      <c r="E63" s="74"/>
      <c r="F63" s="94">
        <v>5.4</v>
      </c>
      <c r="G63" s="74">
        <f>100/D63*F63</f>
        <v>1.168831168831169</v>
      </c>
      <c r="H63" s="39"/>
      <c r="I63" s="41"/>
      <c r="J63" s="10" t="s">
        <v>2</v>
      </c>
      <c r="K63" s="45"/>
      <c r="L63" s="48">
        <v>0.55000000000000004</v>
      </c>
      <c r="M63" s="98">
        <f>D63/100*C63</f>
        <v>2.5410000000000004</v>
      </c>
      <c r="N63" s="98">
        <f>F63-M63</f>
        <v>2.859</v>
      </c>
      <c r="O63" s="63">
        <f>100/F63*N63</f>
        <v>52.944444444444443</v>
      </c>
    </row>
    <row r="64" spans="1:15" ht="18" thickBot="1" x14ac:dyDescent="0.35">
      <c r="A64" s="64" t="s">
        <v>35</v>
      </c>
      <c r="B64" s="65"/>
      <c r="C64" s="66"/>
      <c r="D64" s="97">
        <f>SUM(D60:D63)</f>
        <v>8864.7999999999993</v>
      </c>
      <c r="E64" s="67"/>
      <c r="F64" s="102">
        <f>SUM(F60:F63)</f>
        <v>96.52000000000001</v>
      </c>
      <c r="G64" s="68"/>
      <c r="H64" s="69"/>
      <c r="I64" s="42"/>
      <c r="J64" s="70" t="s">
        <v>35</v>
      </c>
      <c r="K64" s="71"/>
      <c r="L64" s="72"/>
      <c r="M64" s="100">
        <f>SUM(M60:M63)</f>
        <v>62.526200000000003</v>
      </c>
      <c r="N64" s="101">
        <f>F64-M64</f>
        <v>33.993800000000007</v>
      </c>
      <c r="O64" s="73">
        <f>100/F64*N64</f>
        <v>35.219436386241199</v>
      </c>
    </row>
    <row r="65" spans="1:15" x14ac:dyDescent="0.25">
      <c r="C65"/>
      <c r="D65"/>
      <c r="E65"/>
    </row>
    <row r="66" spans="1:15" ht="14.4" thickBot="1" x14ac:dyDescent="0.3">
      <c r="C66"/>
      <c r="D66"/>
      <c r="E66"/>
    </row>
    <row r="67" spans="1:15" x14ac:dyDescent="0.25">
      <c r="A67" s="18" t="s">
        <v>17</v>
      </c>
      <c r="B67" s="57"/>
      <c r="C67" s="24"/>
      <c r="D67" s="58" t="s">
        <v>50</v>
      </c>
      <c r="E67" s="8"/>
      <c r="F67" s="7"/>
      <c r="G67" s="7"/>
      <c r="H67" s="7"/>
      <c r="I67" s="40"/>
      <c r="J67" s="7"/>
      <c r="K67" s="7"/>
      <c r="L67" s="7"/>
      <c r="M67" s="7"/>
      <c r="N67" s="7"/>
      <c r="O67" s="59"/>
    </row>
    <row r="68" spans="1:15" x14ac:dyDescent="0.25">
      <c r="A68" s="10" t="s">
        <v>18</v>
      </c>
      <c r="C68" s="19"/>
      <c r="D68" s="20" t="s">
        <v>36</v>
      </c>
      <c r="I68" s="41"/>
      <c r="O68" s="60"/>
    </row>
    <row r="69" spans="1:15" x14ac:dyDescent="0.25">
      <c r="A69" s="10" t="s">
        <v>20</v>
      </c>
      <c r="C69" s="19"/>
      <c r="D69" s="21" t="s">
        <v>48</v>
      </c>
      <c r="I69" s="41"/>
      <c r="O69" s="60"/>
    </row>
    <row r="70" spans="1:15" x14ac:dyDescent="0.25">
      <c r="A70" s="10" t="s">
        <v>42</v>
      </c>
      <c r="D70" s="22">
        <v>6326.7479999999996</v>
      </c>
      <c r="I70" s="41"/>
      <c r="J70" t="s">
        <v>42</v>
      </c>
      <c r="L70" s="25">
        <f>D70</f>
        <v>6326.7479999999996</v>
      </c>
      <c r="O70" s="60"/>
    </row>
    <row r="71" spans="1:15" x14ac:dyDescent="0.25">
      <c r="A71" s="10" t="s">
        <v>21</v>
      </c>
      <c r="D71" s="22">
        <v>51.32</v>
      </c>
      <c r="I71" s="41"/>
      <c r="J71" t="s">
        <v>21</v>
      </c>
      <c r="L71" s="86">
        <f>M80</f>
        <v>46.180199999999999</v>
      </c>
      <c r="O71" s="60"/>
    </row>
    <row r="72" spans="1:15" x14ac:dyDescent="0.25">
      <c r="A72" s="10" t="s">
        <v>22</v>
      </c>
      <c r="D72" s="22">
        <f>100/D70*D71</f>
        <v>0.8111592242965896</v>
      </c>
      <c r="I72" s="41"/>
      <c r="J72" t="s">
        <v>43</v>
      </c>
      <c r="L72" s="86">
        <f>100/L70*L71</f>
        <v>0.72992001578061905</v>
      </c>
      <c r="O72" s="60"/>
    </row>
    <row r="73" spans="1:15" ht="14.4" thickBot="1" x14ac:dyDescent="0.3">
      <c r="A73" s="10"/>
      <c r="D73" s="23"/>
      <c r="I73" s="41"/>
      <c r="O73" s="60"/>
    </row>
    <row r="74" spans="1:15" x14ac:dyDescent="0.25">
      <c r="A74" s="61" t="s">
        <v>30</v>
      </c>
      <c r="B74" s="44"/>
      <c r="C74" s="47" t="s">
        <v>31</v>
      </c>
      <c r="D74" s="50" t="s">
        <v>28</v>
      </c>
      <c r="E74" s="50" t="s">
        <v>28</v>
      </c>
      <c r="F74" s="50" t="s">
        <v>28</v>
      </c>
      <c r="G74" s="50" t="s">
        <v>28</v>
      </c>
      <c r="H74" s="43" t="s">
        <v>28</v>
      </c>
      <c r="I74" s="40"/>
      <c r="J74" s="51" t="s">
        <v>29</v>
      </c>
      <c r="K74" s="52"/>
      <c r="L74" s="54" t="s">
        <v>31</v>
      </c>
      <c r="M74" s="55" t="s">
        <v>29</v>
      </c>
      <c r="N74" s="56" t="s">
        <v>33</v>
      </c>
      <c r="O74" s="62" t="s">
        <v>34</v>
      </c>
    </row>
    <row r="75" spans="1:15" x14ac:dyDescent="0.25">
      <c r="A75" s="10"/>
      <c r="B75" s="45"/>
      <c r="C75" s="48"/>
      <c r="D75" s="48" t="s">
        <v>23</v>
      </c>
      <c r="E75" s="48" t="s">
        <v>24</v>
      </c>
      <c r="F75" s="48" t="s">
        <v>25</v>
      </c>
      <c r="G75" s="48" t="s">
        <v>26</v>
      </c>
      <c r="H75" s="2" t="s">
        <v>27</v>
      </c>
      <c r="I75" s="41"/>
      <c r="J75" s="53"/>
      <c r="K75" s="36"/>
      <c r="L75" s="48"/>
      <c r="M75" s="48" t="s">
        <v>32</v>
      </c>
      <c r="N75" s="48"/>
      <c r="O75" s="11"/>
    </row>
    <row r="76" spans="1:15" x14ac:dyDescent="0.25">
      <c r="A76" s="10" t="s">
        <v>6</v>
      </c>
      <c r="B76" s="45"/>
      <c r="C76" s="48">
        <v>0.99</v>
      </c>
      <c r="D76" s="94">
        <v>1338.5</v>
      </c>
      <c r="E76" s="74"/>
      <c r="F76" s="94">
        <v>16.48</v>
      </c>
      <c r="G76" s="74">
        <f>100/D76*F76</f>
        <v>1.231228987672768</v>
      </c>
      <c r="H76" s="17"/>
      <c r="I76" s="41"/>
      <c r="J76" s="10" t="s">
        <v>6</v>
      </c>
      <c r="K76" s="45"/>
      <c r="L76" s="48">
        <v>0.99</v>
      </c>
      <c r="M76" s="98">
        <f>D76/100*C76</f>
        <v>13.251149999999999</v>
      </c>
      <c r="N76" s="98">
        <f>F76-M76</f>
        <v>3.2288500000000013</v>
      </c>
      <c r="O76" s="63">
        <f>100/F76*N76</f>
        <v>19.592536407766996</v>
      </c>
    </row>
    <row r="77" spans="1:15" x14ac:dyDescent="0.25">
      <c r="A77" s="10" t="s">
        <v>7</v>
      </c>
      <c r="B77" s="45"/>
      <c r="C77" s="48">
        <v>0.99</v>
      </c>
      <c r="D77" s="94">
        <v>1184.75</v>
      </c>
      <c r="E77" s="74"/>
      <c r="F77" s="94">
        <v>15.17</v>
      </c>
      <c r="G77" s="74">
        <f>100/D77*F77</f>
        <v>1.2804389111626924</v>
      </c>
      <c r="H77" s="17"/>
      <c r="I77" s="41"/>
      <c r="J77" s="10" t="s">
        <v>7</v>
      </c>
      <c r="K77" s="45"/>
      <c r="L77" s="48">
        <v>0.99</v>
      </c>
      <c r="M77" s="98">
        <f>D77/100*C77</f>
        <v>11.729025</v>
      </c>
      <c r="N77" s="105">
        <f>F77-M77</f>
        <v>3.4409749999999999</v>
      </c>
      <c r="O77" s="106">
        <f>100/F77*N77</f>
        <v>22.682762030323005</v>
      </c>
    </row>
    <row r="78" spans="1:15" x14ac:dyDescent="0.25">
      <c r="A78" s="10" t="s">
        <v>1</v>
      </c>
      <c r="B78" s="45"/>
      <c r="C78" s="48">
        <v>0.55000000000000004</v>
      </c>
      <c r="D78" s="94">
        <v>3416.05</v>
      </c>
      <c r="E78" s="74"/>
      <c r="F78" s="94">
        <v>34.159999999999997</v>
      </c>
      <c r="G78" s="74">
        <f>100/D78*F78</f>
        <v>0.99998536321189668</v>
      </c>
      <c r="H78" s="39"/>
      <c r="I78" s="41"/>
      <c r="J78" s="10" t="s">
        <v>1</v>
      </c>
      <c r="K78" s="45"/>
      <c r="L78" s="48">
        <v>0.55000000000000004</v>
      </c>
      <c r="M78" s="98">
        <f>D78/100*C78</f>
        <v>18.788275000000002</v>
      </c>
      <c r="N78" s="105">
        <f>F78-M78</f>
        <v>15.371724999999994</v>
      </c>
      <c r="O78" s="106">
        <f>100/F78*N78</f>
        <v>44.99919496487118</v>
      </c>
    </row>
    <row r="79" spans="1:15" x14ac:dyDescent="0.25">
      <c r="A79" s="10" t="s">
        <v>2</v>
      </c>
      <c r="B79" s="45"/>
      <c r="C79" s="48">
        <v>0.55000000000000004</v>
      </c>
      <c r="D79" s="94">
        <v>438.5</v>
      </c>
      <c r="E79" s="74"/>
      <c r="F79" s="94">
        <v>4.87</v>
      </c>
      <c r="G79" s="74">
        <f>100/D79*F79</f>
        <v>1.1106043329532498</v>
      </c>
      <c r="H79" s="39"/>
      <c r="I79" s="41"/>
      <c r="J79" s="10" t="s">
        <v>2</v>
      </c>
      <c r="K79" s="45"/>
      <c r="L79" s="48">
        <v>0.55000000000000004</v>
      </c>
      <c r="M79" s="98">
        <f>D79/100*C79</f>
        <v>2.4117500000000001</v>
      </c>
      <c r="N79" s="98">
        <f>F79-M79</f>
        <v>2.45825</v>
      </c>
      <c r="O79" s="63">
        <f>100/F79*N79</f>
        <v>50.477412731006154</v>
      </c>
    </row>
    <row r="80" spans="1:15" ht="18" thickBot="1" x14ac:dyDescent="0.35">
      <c r="A80" s="64" t="s">
        <v>35</v>
      </c>
      <c r="B80" s="65"/>
      <c r="C80" s="66"/>
      <c r="D80" s="97">
        <f>SUM(D76:D79)</f>
        <v>6377.8</v>
      </c>
      <c r="E80" s="67"/>
      <c r="F80" s="102">
        <f>SUM(F76:F79)</f>
        <v>70.680000000000007</v>
      </c>
      <c r="G80" s="68"/>
      <c r="H80" s="69"/>
      <c r="I80" s="42"/>
      <c r="J80" s="70" t="s">
        <v>35</v>
      </c>
      <c r="K80" s="71"/>
      <c r="L80" s="72"/>
      <c r="M80" s="100">
        <f>SUM(M76:M79)</f>
        <v>46.180199999999999</v>
      </c>
      <c r="N80" s="101">
        <f>F80-M80</f>
        <v>24.499800000000008</v>
      </c>
      <c r="O80" s="73">
        <f>100/F80*N80</f>
        <v>34.66298811544992</v>
      </c>
    </row>
    <row r="81" spans="1:15" x14ac:dyDescent="0.25">
      <c r="C81"/>
      <c r="D81"/>
      <c r="E81"/>
    </row>
    <row r="82" spans="1:15" ht="14.4" thickBot="1" x14ac:dyDescent="0.3">
      <c r="C82"/>
      <c r="D82"/>
      <c r="E82"/>
    </row>
    <row r="83" spans="1:15" x14ac:dyDescent="0.25">
      <c r="A83" s="18" t="s">
        <v>17</v>
      </c>
      <c r="B83" s="57"/>
      <c r="C83" s="24"/>
      <c r="D83" s="58" t="s">
        <v>50</v>
      </c>
      <c r="E83" s="8"/>
      <c r="F83" s="7"/>
      <c r="G83" s="7"/>
      <c r="H83" s="7"/>
      <c r="I83" s="40"/>
      <c r="J83" s="7"/>
      <c r="K83" s="7"/>
      <c r="L83" s="7"/>
      <c r="M83" s="7"/>
      <c r="N83" s="7"/>
      <c r="O83" s="59"/>
    </row>
    <row r="84" spans="1:15" x14ac:dyDescent="0.25">
      <c r="A84" s="10" t="s">
        <v>18</v>
      </c>
      <c r="C84" s="19"/>
      <c r="D84" s="20" t="s">
        <v>36</v>
      </c>
      <c r="I84" s="41"/>
      <c r="O84" s="60"/>
    </row>
    <row r="85" spans="1:15" x14ac:dyDescent="0.25">
      <c r="A85" s="10" t="s">
        <v>20</v>
      </c>
      <c r="C85" s="19"/>
      <c r="D85" s="21" t="s">
        <v>49</v>
      </c>
      <c r="I85" s="41"/>
      <c r="O85" s="60"/>
    </row>
    <row r="86" spans="1:15" x14ac:dyDescent="0.25">
      <c r="A86" s="10" t="s">
        <v>42</v>
      </c>
      <c r="D86" s="22">
        <v>7494.59</v>
      </c>
      <c r="I86" s="41"/>
      <c r="J86" t="s">
        <v>42</v>
      </c>
      <c r="L86" s="25">
        <f>D86</f>
        <v>7494.59</v>
      </c>
      <c r="O86" s="60"/>
    </row>
    <row r="87" spans="1:15" x14ac:dyDescent="0.25">
      <c r="A87" s="10" t="s">
        <v>21</v>
      </c>
      <c r="D87" s="22">
        <v>51.41</v>
      </c>
      <c r="I87" s="41"/>
      <c r="J87" t="s">
        <v>21</v>
      </c>
      <c r="L87" s="86">
        <f>M96</f>
        <v>51.958720000000007</v>
      </c>
      <c r="O87" s="60"/>
    </row>
    <row r="88" spans="1:15" x14ac:dyDescent="0.25">
      <c r="A88" s="10" t="s">
        <v>22</v>
      </c>
      <c r="D88" s="22">
        <f>100/D86*D87</f>
        <v>0.68596147354291559</v>
      </c>
      <c r="I88" s="41"/>
      <c r="J88" t="s">
        <v>43</v>
      </c>
      <c r="L88" s="86">
        <f>100/L86*L87</f>
        <v>0.69328302148616539</v>
      </c>
      <c r="O88" s="60"/>
    </row>
    <row r="89" spans="1:15" ht="14.4" thickBot="1" x14ac:dyDescent="0.3">
      <c r="A89" s="10"/>
      <c r="D89" s="23"/>
      <c r="I89" s="41"/>
      <c r="O89" s="60"/>
    </row>
    <row r="90" spans="1:15" x14ac:dyDescent="0.25">
      <c r="A90" s="61" t="s">
        <v>30</v>
      </c>
      <c r="B90" s="44"/>
      <c r="C90" s="47" t="s">
        <v>31</v>
      </c>
      <c r="D90" s="50" t="s">
        <v>28</v>
      </c>
      <c r="E90" s="50" t="s">
        <v>28</v>
      </c>
      <c r="F90" s="50" t="s">
        <v>28</v>
      </c>
      <c r="G90" s="50" t="s">
        <v>28</v>
      </c>
      <c r="H90" s="43" t="s">
        <v>28</v>
      </c>
      <c r="I90" s="40"/>
      <c r="J90" s="51" t="s">
        <v>29</v>
      </c>
      <c r="K90" s="52"/>
      <c r="L90" s="54" t="s">
        <v>31</v>
      </c>
      <c r="M90" s="55" t="s">
        <v>29</v>
      </c>
      <c r="N90" s="56" t="s">
        <v>33</v>
      </c>
      <c r="O90" s="62" t="s">
        <v>34</v>
      </c>
    </row>
    <row r="91" spans="1:15" x14ac:dyDescent="0.25">
      <c r="A91" s="10"/>
      <c r="B91" s="45"/>
      <c r="C91" s="48"/>
      <c r="D91" s="48" t="s">
        <v>23</v>
      </c>
      <c r="E91" s="48" t="s">
        <v>24</v>
      </c>
      <c r="F91" s="48" t="s">
        <v>25</v>
      </c>
      <c r="G91" s="48" t="s">
        <v>26</v>
      </c>
      <c r="H91" s="2" t="s">
        <v>27</v>
      </c>
      <c r="I91" s="41"/>
      <c r="J91" s="53"/>
      <c r="K91" s="36"/>
      <c r="L91" s="48"/>
      <c r="M91" s="48" t="s">
        <v>32</v>
      </c>
      <c r="N91" s="48"/>
      <c r="O91" s="11"/>
    </row>
    <row r="92" spans="1:15" x14ac:dyDescent="0.25">
      <c r="A92" s="10" t="s">
        <v>6</v>
      </c>
      <c r="B92" s="45"/>
      <c r="C92" s="48">
        <v>0.99</v>
      </c>
      <c r="D92" s="94">
        <v>1339.9</v>
      </c>
      <c r="E92" s="74"/>
      <c r="F92" s="94">
        <v>16.52</v>
      </c>
      <c r="G92" s="74">
        <f>100/D92*F92</f>
        <v>1.232927830435107</v>
      </c>
      <c r="H92" s="17"/>
      <c r="I92" s="41"/>
      <c r="J92" s="10" t="s">
        <v>6</v>
      </c>
      <c r="K92" s="45"/>
      <c r="L92" s="48">
        <v>0.99</v>
      </c>
      <c r="M92" s="98">
        <f>D92/100*C92</f>
        <v>13.26501</v>
      </c>
      <c r="N92" s="98">
        <f>F92-M92</f>
        <v>3.2549899999999994</v>
      </c>
      <c r="O92" s="63">
        <f>100/F92*N92</f>
        <v>19.703329297820819</v>
      </c>
    </row>
    <row r="93" spans="1:15" x14ac:dyDescent="0.25">
      <c r="A93" s="10" t="s">
        <v>7</v>
      </c>
      <c r="B93" s="45"/>
      <c r="C93" s="48">
        <v>0.99</v>
      </c>
      <c r="D93" s="94">
        <v>1036.4000000000001</v>
      </c>
      <c r="E93" s="74"/>
      <c r="F93" s="94">
        <v>12.57</v>
      </c>
      <c r="G93" s="74">
        <f>100/D93*F93</f>
        <v>1.212852180625241</v>
      </c>
      <c r="H93" s="17"/>
      <c r="I93" s="41"/>
      <c r="J93" s="10" t="s">
        <v>7</v>
      </c>
      <c r="K93" s="45"/>
      <c r="L93" s="48">
        <v>0.99</v>
      </c>
      <c r="M93" s="98">
        <f>D93/100*C93</f>
        <v>10.26036</v>
      </c>
      <c r="N93" s="98">
        <f>F93-M93</f>
        <v>2.3096399999999999</v>
      </c>
      <c r="O93" s="63">
        <f>100/F93*N93</f>
        <v>18.374224343675415</v>
      </c>
    </row>
    <row r="94" spans="1:15" x14ac:dyDescent="0.25">
      <c r="A94" s="10" t="s">
        <v>1</v>
      </c>
      <c r="B94" s="45"/>
      <c r="C94" s="48">
        <v>0.55000000000000004</v>
      </c>
      <c r="D94" s="94">
        <v>4870.75</v>
      </c>
      <c r="E94" s="74"/>
      <c r="F94" s="94">
        <v>48.71</v>
      </c>
      <c r="G94" s="74">
        <v>1</v>
      </c>
      <c r="H94" s="39"/>
      <c r="I94" s="41"/>
      <c r="J94" s="10" t="s">
        <v>1</v>
      </c>
      <c r="K94" s="45"/>
      <c r="L94" s="48">
        <v>0.55000000000000004</v>
      </c>
      <c r="M94" s="98">
        <f>D94/100*C94</f>
        <v>26.789125000000006</v>
      </c>
      <c r="N94" s="105">
        <f>F94-M94</f>
        <v>21.920874999999995</v>
      </c>
      <c r="O94" s="106">
        <f>100/F94*N94</f>
        <v>45.002822828987874</v>
      </c>
    </row>
    <row r="95" spans="1:15" x14ac:dyDescent="0.25">
      <c r="A95" s="10" t="s">
        <v>2</v>
      </c>
      <c r="B95" s="45"/>
      <c r="C95" s="48">
        <v>0.55000000000000004</v>
      </c>
      <c r="D95" s="94">
        <v>298.95</v>
      </c>
      <c r="E95" s="74"/>
      <c r="F95" s="94">
        <v>3.24</v>
      </c>
      <c r="G95" s="74">
        <f>100/D95*F95</f>
        <v>1.0837932764676368</v>
      </c>
      <c r="H95" s="39"/>
      <c r="I95" s="41"/>
      <c r="J95" s="10" t="s">
        <v>2</v>
      </c>
      <c r="K95" s="45"/>
      <c r="L95" s="48">
        <v>0.55000000000000004</v>
      </c>
      <c r="M95" s="98">
        <f>D95/100*C95</f>
        <v>1.644225</v>
      </c>
      <c r="N95" s="98">
        <f>F95-M95</f>
        <v>1.5957750000000002</v>
      </c>
      <c r="O95" s="63">
        <f>100/F95*N95</f>
        <v>49.252314814814817</v>
      </c>
    </row>
    <row r="96" spans="1:15" ht="18" thickBot="1" x14ac:dyDescent="0.35">
      <c r="A96" s="64" t="s">
        <v>35</v>
      </c>
      <c r="B96" s="65"/>
      <c r="C96" s="66"/>
      <c r="D96" s="97">
        <f>SUM(D92:D95)</f>
        <v>7546</v>
      </c>
      <c r="E96" s="67"/>
      <c r="F96" s="102">
        <f>SUM(F92:F95)</f>
        <v>81.039999999999992</v>
      </c>
      <c r="G96" s="68"/>
      <c r="H96" s="69"/>
      <c r="I96" s="42"/>
      <c r="J96" s="70" t="s">
        <v>35</v>
      </c>
      <c r="K96" s="71"/>
      <c r="L96" s="72"/>
      <c r="M96" s="100">
        <f>SUM(M92:M95)</f>
        <v>51.958720000000007</v>
      </c>
      <c r="N96" s="101">
        <f>F96-M96</f>
        <v>29.081279999999985</v>
      </c>
      <c r="O96" s="73">
        <f>100/F96*N96</f>
        <v>35.885093780848955</v>
      </c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</sheetData>
  <sheetProtection algorithmName="SHA-512" hashValue="J0FNgnN6GB3cUq/RO9JOPVRxWoZQQn/X/9LpVNh2U+BToKa3t1QvOh6p/V7Ldhk8QyxxHiHK8OBu892dAdwuYA==" saltValue="WZ/QpfzY6xYvNL38wkMSOA==" spinCount="100000" sheet="1" objects="1" scenarios="1"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0958F-7DB2-450A-AC46-147C35ED7783}">
  <dimension ref="A1:O200"/>
  <sheetViews>
    <sheetView tabSelected="1" workbookViewId="0">
      <selection activeCell="K1" sqref="K1:K1048576"/>
    </sheetView>
  </sheetViews>
  <sheetFormatPr baseColWidth="10" defaultRowHeight="13.8" x14ac:dyDescent="0.25"/>
  <cols>
    <col min="1" max="1" width="11.19921875" bestFit="1" customWidth="1"/>
    <col min="2" max="2" width="8.69921875" customWidth="1"/>
    <col min="3" max="3" width="11.69921875" style="2" hidden="1" customWidth="1"/>
    <col min="4" max="4" width="13.19921875" style="2" customWidth="1"/>
    <col min="5" max="5" width="10.3984375" style="2" customWidth="1"/>
    <col min="8" max="8" width="15.8984375" bestFit="1" customWidth="1"/>
    <col min="9" max="9" width="1.69921875" customWidth="1"/>
    <col min="12" max="13" width="13.09765625" bestFit="1" customWidth="1"/>
    <col min="14" max="14" width="12.5" bestFit="1" customWidth="1"/>
    <col min="15" max="15" width="12.19921875" bestFit="1" customWidth="1"/>
  </cols>
  <sheetData>
    <row r="1" spans="1:6" ht="20.399999999999999" x14ac:dyDescent="0.35">
      <c r="A1" s="5" t="s">
        <v>10</v>
      </c>
    </row>
    <row r="4" spans="1:6" x14ac:dyDescent="0.25">
      <c r="A4" s="30" t="s">
        <v>0</v>
      </c>
      <c r="B4" s="31"/>
      <c r="C4" s="31"/>
      <c r="D4" s="32"/>
      <c r="E4" s="32"/>
      <c r="F4" s="33"/>
    </row>
    <row r="5" spans="1:6" x14ac:dyDescent="0.25">
      <c r="A5" s="34"/>
      <c r="C5"/>
      <c r="D5" s="104" t="s">
        <v>11</v>
      </c>
      <c r="E5" s="104" t="s">
        <v>12</v>
      </c>
      <c r="F5" s="35" t="s">
        <v>13</v>
      </c>
    </row>
    <row r="6" spans="1:6" x14ac:dyDescent="0.25">
      <c r="A6" s="34"/>
      <c r="C6"/>
      <c r="D6" s="2" t="s">
        <v>14</v>
      </c>
      <c r="E6" s="2" t="s">
        <v>15</v>
      </c>
      <c r="F6" s="36" t="s">
        <v>16</v>
      </c>
    </row>
    <row r="7" spans="1:6" x14ac:dyDescent="0.25">
      <c r="A7" s="34" t="s">
        <v>6</v>
      </c>
      <c r="C7"/>
      <c r="D7" s="2">
        <v>0.99</v>
      </c>
      <c r="E7" s="2">
        <v>0.94</v>
      </c>
      <c r="F7" s="36">
        <v>0.9</v>
      </c>
    </row>
    <row r="8" spans="1:6" x14ac:dyDescent="0.25">
      <c r="A8" s="34" t="s">
        <v>7</v>
      </c>
      <c r="C8"/>
      <c r="D8" s="2">
        <v>0.99</v>
      </c>
      <c r="E8" s="2">
        <v>0.94</v>
      </c>
      <c r="F8" s="36">
        <v>0.9</v>
      </c>
    </row>
    <row r="9" spans="1:6" x14ac:dyDescent="0.25">
      <c r="A9" s="34" t="s">
        <v>8</v>
      </c>
      <c r="C9"/>
      <c r="D9" s="2">
        <v>0.55000000000000004</v>
      </c>
      <c r="E9" s="2">
        <v>0.5</v>
      </c>
      <c r="F9" s="36">
        <v>0.45</v>
      </c>
    </row>
    <row r="10" spans="1:6" x14ac:dyDescent="0.25">
      <c r="A10" s="34" t="s">
        <v>5</v>
      </c>
      <c r="C10"/>
      <c r="D10" s="2">
        <v>0.55000000000000004</v>
      </c>
      <c r="E10" s="2">
        <v>0.5</v>
      </c>
      <c r="F10" s="36">
        <v>0.45</v>
      </c>
    </row>
    <row r="11" spans="1:6" x14ac:dyDescent="0.25">
      <c r="A11" s="34" t="s">
        <v>1</v>
      </c>
      <c r="C11"/>
      <c r="D11" s="2">
        <v>0.55000000000000004</v>
      </c>
      <c r="E11" s="2">
        <v>0.5</v>
      </c>
      <c r="F11" s="36">
        <v>0.45</v>
      </c>
    </row>
    <row r="12" spans="1:6" x14ac:dyDescent="0.25">
      <c r="A12" s="34" t="s">
        <v>2</v>
      </c>
      <c r="C12"/>
      <c r="D12" s="2">
        <v>0.55000000000000004</v>
      </c>
      <c r="E12" s="2">
        <v>0.5</v>
      </c>
      <c r="F12" s="36">
        <v>0.45</v>
      </c>
    </row>
    <row r="13" spans="1:6" x14ac:dyDescent="0.25">
      <c r="A13" s="34" t="s">
        <v>3</v>
      </c>
      <c r="C13"/>
      <c r="D13" s="2">
        <v>2.0499999999999998</v>
      </c>
      <c r="E13" s="2">
        <v>2.0499999999999998</v>
      </c>
      <c r="F13" s="36">
        <v>2.0499999999999998</v>
      </c>
    </row>
    <row r="14" spans="1:6" x14ac:dyDescent="0.25">
      <c r="A14" s="34" t="s">
        <v>4</v>
      </c>
      <c r="C14"/>
      <c r="D14" s="2">
        <v>0.96</v>
      </c>
      <c r="E14" s="2">
        <v>0.96</v>
      </c>
      <c r="F14" s="36">
        <v>0.96</v>
      </c>
    </row>
    <row r="15" spans="1:6" x14ac:dyDescent="0.25">
      <c r="A15" s="37"/>
      <c r="B15" s="27"/>
      <c r="C15" s="27"/>
      <c r="D15" s="28"/>
      <c r="E15" s="28"/>
      <c r="F15" s="38"/>
    </row>
    <row r="16" spans="1:6" x14ac:dyDescent="0.25">
      <c r="D16" s="19"/>
    </row>
    <row r="17" spans="1:15" s="2" customFormat="1" x14ac:dyDescent="0.25">
      <c r="F17"/>
      <c r="G17"/>
      <c r="H17"/>
      <c r="I17"/>
      <c r="J17"/>
      <c r="K17"/>
      <c r="L17"/>
    </row>
    <row r="18" spans="1:15" s="2" customFormat="1" ht="14.4" thickBot="1" x14ac:dyDescent="0.3">
      <c r="F18"/>
      <c r="G18"/>
      <c r="H18"/>
      <c r="I18"/>
      <c r="J18"/>
      <c r="K18"/>
      <c r="L18"/>
    </row>
    <row r="19" spans="1:15" x14ac:dyDescent="0.25">
      <c r="A19" s="18" t="s">
        <v>17</v>
      </c>
      <c r="B19" s="57"/>
      <c r="C19" s="24"/>
      <c r="D19" s="58" t="s">
        <v>50</v>
      </c>
      <c r="E19" s="8"/>
      <c r="F19" s="7"/>
      <c r="G19" s="7"/>
      <c r="H19" s="7"/>
      <c r="I19" s="40"/>
      <c r="J19" s="7"/>
      <c r="K19" s="7"/>
      <c r="L19" s="7"/>
      <c r="M19" s="7"/>
      <c r="N19" s="7"/>
      <c r="O19" s="59"/>
    </row>
    <row r="20" spans="1:15" x14ac:dyDescent="0.25">
      <c r="A20" s="10" t="s">
        <v>18</v>
      </c>
      <c r="C20" s="19"/>
      <c r="D20" s="20" t="s">
        <v>37</v>
      </c>
      <c r="I20" s="41"/>
      <c r="O20" s="60"/>
    </row>
    <row r="21" spans="1:15" x14ac:dyDescent="0.25">
      <c r="A21" s="10" t="s">
        <v>20</v>
      </c>
      <c r="C21" s="19"/>
      <c r="D21" s="21">
        <v>44810</v>
      </c>
      <c r="I21" s="41"/>
      <c r="O21" s="60"/>
    </row>
    <row r="22" spans="1:15" x14ac:dyDescent="0.25">
      <c r="A22" s="10" t="s">
        <v>42</v>
      </c>
      <c r="D22" s="22">
        <v>678.89</v>
      </c>
      <c r="I22" s="41"/>
      <c r="J22" t="s">
        <v>42</v>
      </c>
      <c r="L22" s="103">
        <f>D22</f>
        <v>678.89</v>
      </c>
      <c r="O22" s="60"/>
    </row>
    <row r="23" spans="1:15" x14ac:dyDescent="0.25">
      <c r="A23" s="10" t="s">
        <v>21</v>
      </c>
      <c r="D23" s="22">
        <v>11.01</v>
      </c>
      <c r="I23" s="41"/>
      <c r="J23" t="s">
        <v>21</v>
      </c>
      <c r="L23" s="86">
        <f>M36</f>
        <v>4.0483650000000004</v>
      </c>
      <c r="O23" s="60"/>
    </row>
    <row r="24" spans="1:15" x14ac:dyDescent="0.25">
      <c r="A24" s="10" t="s">
        <v>22</v>
      </c>
      <c r="D24" s="22">
        <f>100/D22*D23</f>
        <v>1.621764939828249</v>
      </c>
      <c r="I24" s="41"/>
      <c r="J24" t="s">
        <v>43</v>
      </c>
      <c r="L24" s="86">
        <f>100/L22*L23</f>
        <v>0.59632120078363215</v>
      </c>
      <c r="O24" s="60"/>
    </row>
    <row r="25" spans="1:15" ht="14.4" thickBot="1" x14ac:dyDescent="0.3">
      <c r="A25" s="10"/>
      <c r="D25" s="23"/>
      <c r="I25" s="41"/>
      <c r="O25" s="60"/>
    </row>
    <row r="26" spans="1:15" x14ac:dyDescent="0.25">
      <c r="A26" s="61" t="s">
        <v>30</v>
      </c>
      <c r="B26" s="44"/>
      <c r="C26" s="47" t="s">
        <v>31</v>
      </c>
      <c r="D26" s="50" t="s">
        <v>28</v>
      </c>
      <c r="E26" s="50" t="s">
        <v>28</v>
      </c>
      <c r="F26" s="50" t="s">
        <v>28</v>
      </c>
      <c r="G26" s="50" t="s">
        <v>28</v>
      </c>
      <c r="H26" s="43" t="s">
        <v>28</v>
      </c>
      <c r="I26" s="40"/>
      <c r="J26" s="51" t="s">
        <v>29</v>
      </c>
      <c r="K26" s="52"/>
      <c r="L26" s="54" t="s">
        <v>31</v>
      </c>
      <c r="M26" s="55" t="s">
        <v>29</v>
      </c>
      <c r="N26" s="56" t="s">
        <v>33</v>
      </c>
      <c r="O26" s="62" t="s">
        <v>34</v>
      </c>
    </row>
    <row r="27" spans="1:15" s="2" customFormat="1" x14ac:dyDescent="0.25">
      <c r="A27" s="10"/>
      <c r="B27" s="45"/>
      <c r="C27" s="48"/>
      <c r="D27" s="48" t="s">
        <v>23</v>
      </c>
      <c r="E27" s="48" t="s">
        <v>24</v>
      </c>
      <c r="F27" s="48" t="s">
        <v>25</v>
      </c>
      <c r="G27" s="48" t="s">
        <v>26</v>
      </c>
      <c r="H27" s="2" t="s">
        <v>27</v>
      </c>
      <c r="I27" s="41"/>
      <c r="J27" s="53"/>
      <c r="K27" s="36"/>
      <c r="L27" s="48"/>
      <c r="M27" s="48" t="s">
        <v>32</v>
      </c>
      <c r="N27" s="48" t="s">
        <v>9</v>
      </c>
      <c r="O27" s="11" t="s">
        <v>26</v>
      </c>
    </row>
    <row r="28" spans="1:15" s="2" customFormat="1" x14ac:dyDescent="0.25">
      <c r="A28" s="10" t="s">
        <v>6</v>
      </c>
      <c r="B28" s="45"/>
      <c r="C28" s="48">
        <v>0.99</v>
      </c>
      <c r="D28" s="74">
        <v>21.6</v>
      </c>
      <c r="E28" s="74"/>
      <c r="F28" s="89">
        <v>0.71</v>
      </c>
      <c r="G28" s="74">
        <f t="shared" ref="G28:G35" si="0">100/D28*F28</f>
        <v>3.2870370370370368</v>
      </c>
      <c r="H28" s="17"/>
      <c r="I28" s="41"/>
      <c r="J28" s="10" t="s">
        <v>6</v>
      </c>
      <c r="K28" s="45"/>
      <c r="L28" s="48">
        <v>0.99</v>
      </c>
      <c r="M28" s="90">
        <f t="shared" ref="M28:M33" si="1">D28/100*C28</f>
        <v>0.21384000000000003</v>
      </c>
      <c r="N28" s="90">
        <f>F28-M28</f>
        <v>0.49615999999999993</v>
      </c>
      <c r="O28" s="63">
        <f>100/F28*N28</f>
        <v>69.881690140845066</v>
      </c>
    </row>
    <row r="29" spans="1:15" s="2" customFormat="1" x14ac:dyDescent="0.25">
      <c r="A29" s="10" t="s">
        <v>7</v>
      </c>
      <c r="B29" s="45"/>
      <c r="C29" s="48">
        <v>0.99</v>
      </c>
      <c r="D29" s="74">
        <v>26.85</v>
      </c>
      <c r="E29" s="74"/>
      <c r="F29" s="89">
        <v>0.71</v>
      </c>
      <c r="G29" s="74">
        <f t="shared" si="0"/>
        <v>2.6443202979515825</v>
      </c>
      <c r="H29" s="17"/>
      <c r="I29" s="41"/>
      <c r="J29" s="10" t="s">
        <v>7</v>
      </c>
      <c r="K29" s="45"/>
      <c r="L29" s="48">
        <v>0.99</v>
      </c>
      <c r="M29" s="90">
        <f t="shared" si="1"/>
        <v>0.26581500000000002</v>
      </c>
      <c r="N29" s="90">
        <f t="shared" ref="N29:N35" si="2">F29-M29</f>
        <v>0.44418499999999994</v>
      </c>
      <c r="O29" s="63">
        <f t="shared" ref="O29:O35" si="3">100/F29*N29</f>
        <v>62.561267605633802</v>
      </c>
    </row>
    <row r="30" spans="1:15" s="2" customFormat="1" x14ac:dyDescent="0.25">
      <c r="A30" s="10" t="s">
        <v>8</v>
      </c>
      <c r="B30" s="45"/>
      <c r="C30" s="48">
        <v>0.55000000000000004</v>
      </c>
      <c r="D30" s="74">
        <v>95.75</v>
      </c>
      <c r="E30" s="74"/>
      <c r="F30" s="89">
        <v>1.02</v>
      </c>
      <c r="G30" s="74">
        <f t="shared" si="0"/>
        <v>1.0652741514360315</v>
      </c>
      <c r="H30" s="39"/>
      <c r="I30" s="41"/>
      <c r="J30" s="10" t="s">
        <v>8</v>
      </c>
      <c r="K30" s="45"/>
      <c r="L30" s="48">
        <v>0.55000000000000004</v>
      </c>
      <c r="M30" s="90">
        <f t="shared" si="1"/>
        <v>0.52662500000000001</v>
      </c>
      <c r="N30" s="90">
        <f t="shared" si="2"/>
        <v>0.49337500000000001</v>
      </c>
      <c r="O30" s="63">
        <f t="shared" si="3"/>
        <v>48.370098039215684</v>
      </c>
    </row>
    <row r="31" spans="1:15" s="2" customFormat="1" x14ac:dyDescent="0.25">
      <c r="A31" s="10" t="s">
        <v>5</v>
      </c>
      <c r="B31" s="45"/>
      <c r="C31" s="48">
        <v>0.55000000000000004</v>
      </c>
      <c r="D31" s="74">
        <v>29.1</v>
      </c>
      <c r="E31" s="74"/>
      <c r="F31" s="89">
        <v>0.56999999999999995</v>
      </c>
      <c r="G31" s="74">
        <f t="shared" si="0"/>
        <v>1.9587628865979378</v>
      </c>
      <c r="H31" s="39"/>
      <c r="I31" s="41"/>
      <c r="J31" s="10" t="s">
        <v>5</v>
      </c>
      <c r="K31" s="45"/>
      <c r="L31" s="48">
        <v>0.55000000000000004</v>
      </c>
      <c r="M31" s="90">
        <f t="shared" si="1"/>
        <v>0.16005000000000003</v>
      </c>
      <c r="N31" s="90">
        <f t="shared" si="2"/>
        <v>0.40994999999999993</v>
      </c>
      <c r="O31" s="63">
        <f t="shared" si="3"/>
        <v>71.921052631578945</v>
      </c>
    </row>
    <row r="32" spans="1:15" s="2" customFormat="1" x14ac:dyDescent="0.25">
      <c r="A32" s="10" t="s">
        <v>1</v>
      </c>
      <c r="B32" s="45"/>
      <c r="C32" s="48">
        <v>0.55000000000000004</v>
      </c>
      <c r="D32" s="74">
        <v>412.5</v>
      </c>
      <c r="E32" s="74"/>
      <c r="F32" s="89">
        <v>7.71</v>
      </c>
      <c r="G32" s="74">
        <f t="shared" si="0"/>
        <v>1.8690909090909091</v>
      </c>
      <c r="H32" s="39"/>
      <c r="I32" s="41"/>
      <c r="J32" s="10" t="s">
        <v>1</v>
      </c>
      <c r="K32" s="45"/>
      <c r="L32" s="48">
        <v>0.55000000000000004</v>
      </c>
      <c r="M32" s="90">
        <f t="shared" si="1"/>
        <v>2.2687500000000003</v>
      </c>
      <c r="N32" s="90">
        <f t="shared" si="2"/>
        <v>5.4412500000000001</v>
      </c>
      <c r="O32" s="63">
        <f t="shared" si="3"/>
        <v>70.57392996108949</v>
      </c>
    </row>
    <row r="33" spans="1:15" s="2" customFormat="1" x14ac:dyDescent="0.25">
      <c r="A33" s="10" t="s">
        <v>2</v>
      </c>
      <c r="B33" s="45"/>
      <c r="C33" s="48">
        <v>0.55000000000000004</v>
      </c>
      <c r="D33" s="74">
        <v>61.15</v>
      </c>
      <c r="E33" s="74"/>
      <c r="F33" s="89">
        <v>1.89</v>
      </c>
      <c r="G33" s="74">
        <f t="shared" si="0"/>
        <v>3.0907604251839738</v>
      </c>
      <c r="H33" s="39"/>
      <c r="I33" s="41"/>
      <c r="J33" s="10" t="s">
        <v>2</v>
      </c>
      <c r="K33" s="45"/>
      <c r="L33" s="48">
        <v>0.55000000000000004</v>
      </c>
      <c r="M33" s="90">
        <f t="shared" si="1"/>
        <v>0.33632499999999999</v>
      </c>
      <c r="N33" s="90">
        <f t="shared" si="2"/>
        <v>1.5536749999999999</v>
      </c>
      <c r="O33" s="63">
        <f t="shared" si="3"/>
        <v>82.205026455026456</v>
      </c>
    </row>
    <row r="34" spans="1:15" s="2" customFormat="1" hidden="1" x14ac:dyDescent="0.25">
      <c r="A34" s="10" t="s">
        <v>3</v>
      </c>
      <c r="B34" s="45"/>
      <c r="C34" s="48">
        <v>2.0499999999999998</v>
      </c>
      <c r="D34" s="74"/>
      <c r="E34" s="74"/>
      <c r="F34" s="89"/>
      <c r="G34" s="74"/>
      <c r="H34" s="39"/>
      <c r="I34" s="41"/>
      <c r="J34" s="10" t="s">
        <v>3</v>
      </c>
      <c r="K34" s="45"/>
      <c r="L34" s="48">
        <v>2.0499999999999998</v>
      </c>
      <c r="M34" s="90">
        <f>D34/100*D14</f>
        <v>0</v>
      </c>
      <c r="N34" s="90">
        <f t="shared" si="2"/>
        <v>0</v>
      </c>
      <c r="O34" s="63"/>
    </row>
    <row r="35" spans="1:15" s="2" customFormat="1" x14ac:dyDescent="0.25">
      <c r="A35" s="26" t="s">
        <v>4</v>
      </c>
      <c r="B35" s="46"/>
      <c r="C35" s="49">
        <v>0.96</v>
      </c>
      <c r="D35" s="75">
        <v>28.85</v>
      </c>
      <c r="E35" s="76"/>
      <c r="F35" s="91">
        <v>0.9</v>
      </c>
      <c r="G35" s="74">
        <f t="shared" si="0"/>
        <v>3.119584055459272</v>
      </c>
      <c r="H35" s="29"/>
      <c r="I35" s="41"/>
      <c r="J35" s="26" t="s">
        <v>4</v>
      </c>
      <c r="K35" s="46"/>
      <c r="L35" s="49">
        <v>0.96</v>
      </c>
      <c r="M35" s="90">
        <f>D35/100*C35</f>
        <v>0.27696000000000004</v>
      </c>
      <c r="N35" s="90">
        <f t="shared" si="2"/>
        <v>0.62304000000000004</v>
      </c>
      <c r="O35" s="63">
        <f t="shared" si="3"/>
        <v>69.226666666666674</v>
      </c>
    </row>
    <row r="36" spans="1:15" ht="18" thickBot="1" x14ac:dyDescent="0.35">
      <c r="A36" s="64" t="s">
        <v>35</v>
      </c>
      <c r="B36" s="65"/>
      <c r="C36" s="66"/>
      <c r="D36" s="77">
        <f>SUM(D28:D35)</f>
        <v>675.8</v>
      </c>
      <c r="E36" s="67"/>
      <c r="F36" s="92">
        <f>SUM(F28:F35)</f>
        <v>13.51</v>
      </c>
      <c r="G36" s="68"/>
      <c r="H36" s="69"/>
      <c r="I36" s="42"/>
      <c r="J36" s="70" t="s">
        <v>35</v>
      </c>
      <c r="K36" s="71"/>
      <c r="L36" s="72"/>
      <c r="M36" s="88">
        <f>SUM(M28:M35)</f>
        <v>4.0483650000000004</v>
      </c>
      <c r="N36" s="87">
        <f>F36-M36</f>
        <v>9.4616349999999994</v>
      </c>
      <c r="O36" s="73">
        <f>100/F36*N36</f>
        <v>70.03430792005922</v>
      </c>
    </row>
    <row r="38" spans="1:15" x14ac:dyDescent="0.25">
      <c r="C38"/>
      <c r="D38"/>
      <c r="E38"/>
      <c r="G38" s="25"/>
    </row>
    <row r="39" spans="1:15" ht="14.4" thickBot="1" x14ac:dyDescent="0.3">
      <c r="C39"/>
      <c r="D39"/>
      <c r="E39"/>
    </row>
    <row r="40" spans="1:15" x14ac:dyDescent="0.25">
      <c r="A40" s="18" t="s">
        <v>17</v>
      </c>
      <c r="B40" s="57"/>
      <c r="C40" s="24"/>
      <c r="D40" s="58" t="s">
        <v>50</v>
      </c>
      <c r="E40" s="8"/>
      <c r="F40" s="7"/>
      <c r="G40" s="7"/>
      <c r="H40" s="7"/>
      <c r="I40" s="40"/>
      <c r="J40" s="7"/>
      <c r="K40" s="7"/>
      <c r="L40" s="7"/>
      <c r="M40" s="7"/>
      <c r="N40" s="7"/>
      <c r="O40" s="59"/>
    </row>
    <row r="41" spans="1:15" x14ac:dyDescent="0.25">
      <c r="A41" s="10" t="s">
        <v>18</v>
      </c>
      <c r="C41" s="19"/>
      <c r="D41" s="20" t="s">
        <v>37</v>
      </c>
      <c r="I41" s="41"/>
      <c r="O41" s="60"/>
    </row>
    <row r="42" spans="1:15" x14ac:dyDescent="0.25">
      <c r="A42" s="10" t="s">
        <v>20</v>
      </c>
      <c r="C42" s="19"/>
      <c r="D42" s="21" t="s">
        <v>38</v>
      </c>
      <c r="I42" s="41"/>
      <c r="O42" s="60"/>
    </row>
    <row r="43" spans="1:15" x14ac:dyDescent="0.25">
      <c r="A43" s="10" t="s">
        <v>42</v>
      </c>
      <c r="D43" s="22">
        <v>1167.8</v>
      </c>
      <c r="I43" s="41"/>
      <c r="J43" t="s">
        <v>42</v>
      </c>
      <c r="L43" s="103">
        <f>D43</f>
        <v>1167.8</v>
      </c>
      <c r="O43" s="60"/>
    </row>
    <row r="44" spans="1:15" x14ac:dyDescent="0.25">
      <c r="A44" s="10" t="s">
        <v>21</v>
      </c>
      <c r="D44" s="22">
        <v>16.899999999999999</v>
      </c>
      <c r="I44" s="41"/>
      <c r="J44" t="s">
        <v>21</v>
      </c>
      <c r="L44" s="86">
        <f>M56</f>
        <v>8.0782450000000008</v>
      </c>
      <c r="O44" s="60"/>
    </row>
    <row r="45" spans="1:15" x14ac:dyDescent="0.25">
      <c r="A45" s="10" t="s">
        <v>22</v>
      </c>
      <c r="D45" s="22">
        <f>100/D43*D44</f>
        <v>1.4471656105497517</v>
      </c>
      <c r="I45" s="41"/>
      <c r="J45" t="s">
        <v>43</v>
      </c>
      <c r="L45" s="86">
        <f>100/L43*L44</f>
        <v>0.69174901524233612</v>
      </c>
      <c r="O45" s="60"/>
    </row>
    <row r="46" spans="1:15" ht="14.4" thickBot="1" x14ac:dyDescent="0.3">
      <c r="A46" s="10"/>
      <c r="D46" s="23"/>
      <c r="I46" s="41"/>
      <c r="O46" s="60"/>
    </row>
    <row r="47" spans="1:15" x14ac:dyDescent="0.25">
      <c r="A47" s="61" t="s">
        <v>30</v>
      </c>
      <c r="B47" s="44"/>
      <c r="C47" s="47" t="s">
        <v>31</v>
      </c>
      <c r="D47" s="50" t="s">
        <v>28</v>
      </c>
      <c r="E47" s="50" t="s">
        <v>28</v>
      </c>
      <c r="F47" s="50" t="s">
        <v>28</v>
      </c>
      <c r="G47" s="50" t="s">
        <v>28</v>
      </c>
      <c r="H47" s="43" t="s">
        <v>28</v>
      </c>
      <c r="I47" s="40"/>
      <c r="J47" s="51" t="s">
        <v>29</v>
      </c>
      <c r="K47" s="52"/>
      <c r="L47" s="54" t="s">
        <v>31</v>
      </c>
      <c r="M47" s="55" t="s">
        <v>29</v>
      </c>
      <c r="N47" s="56" t="s">
        <v>33</v>
      </c>
      <c r="O47" s="62" t="s">
        <v>34</v>
      </c>
    </row>
    <row r="48" spans="1:15" x14ac:dyDescent="0.25">
      <c r="A48" s="10"/>
      <c r="B48" s="45"/>
      <c r="C48" s="48"/>
      <c r="D48" s="48" t="s">
        <v>23</v>
      </c>
      <c r="E48" s="48" t="s">
        <v>24</v>
      </c>
      <c r="F48" s="48" t="s">
        <v>25</v>
      </c>
      <c r="G48" s="48" t="s">
        <v>26</v>
      </c>
      <c r="H48" s="2" t="s">
        <v>27</v>
      </c>
      <c r="I48" s="41"/>
      <c r="J48" s="53"/>
      <c r="K48" s="36"/>
      <c r="L48" s="48"/>
      <c r="M48" s="48" t="s">
        <v>32</v>
      </c>
      <c r="N48" s="48" t="s">
        <v>9</v>
      </c>
      <c r="O48" s="11" t="s">
        <v>26</v>
      </c>
    </row>
    <row r="49" spans="1:15" x14ac:dyDescent="0.25">
      <c r="A49" s="10" t="s">
        <v>6</v>
      </c>
      <c r="B49" s="45"/>
      <c r="C49" s="48">
        <v>0.99</v>
      </c>
      <c r="D49" s="94">
        <v>163.1</v>
      </c>
      <c r="E49" s="74"/>
      <c r="F49" s="94">
        <v>2.4900000000000002</v>
      </c>
      <c r="G49" s="74">
        <f t="shared" ref="G49:G55" si="4">100/D49*F49</f>
        <v>1.5266707541385653</v>
      </c>
      <c r="H49" s="17"/>
      <c r="I49" s="41"/>
      <c r="J49" s="10" t="s">
        <v>6</v>
      </c>
      <c r="K49" s="45"/>
      <c r="L49" s="48">
        <v>0.99</v>
      </c>
      <c r="M49" s="98">
        <f t="shared" ref="M49:M55" si="5">D49/100*C49</f>
        <v>1.61469</v>
      </c>
      <c r="N49" s="98">
        <f>F49-M49</f>
        <v>0.87531000000000025</v>
      </c>
      <c r="O49" s="63">
        <f>100/F49*N49</f>
        <v>35.153012048192778</v>
      </c>
    </row>
    <row r="50" spans="1:15" x14ac:dyDescent="0.25">
      <c r="A50" s="10" t="s">
        <v>7</v>
      </c>
      <c r="B50" s="45"/>
      <c r="C50" s="48">
        <v>0.99</v>
      </c>
      <c r="D50" s="94">
        <v>34</v>
      </c>
      <c r="E50" s="74"/>
      <c r="F50" s="94">
        <v>0.79</v>
      </c>
      <c r="G50" s="74">
        <f t="shared" si="4"/>
        <v>2.3235294117647061</v>
      </c>
      <c r="H50" s="17"/>
      <c r="I50" s="41"/>
      <c r="J50" s="10" t="s">
        <v>7</v>
      </c>
      <c r="K50" s="45"/>
      <c r="L50" s="48">
        <v>0.99</v>
      </c>
      <c r="M50" s="98">
        <f t="shared" si="5"/>
        <v>0.33660000000000001</v>
      </c>
      <c r="N50" s="98">
        <f t="shared" ref="N50:N55" si="6">F50-M50</f>
        <v>0.45340000000000003</v>
      </c>
      <c r="O50" s="63">
        <f t="shared" ref="O50:O55" si="7">100/F50*N50</f>
        <v>57.392405063291136</v>
      </c>
    </row>
    <row r="51" spans="1:15" x14ac:dyDescent="0.25">
      <c r="A51" s="10" t="s">
        <v>8</v>
      </c>
      <c r="B51" s="45"/>
      <c r="C51" s="48">
        <v>0.55000000000000004</v>
      </c>
      <c r="D51" s="94">
        <v>120.2</v>
      </c>
      <c r="E51" s="74"/>
      <c r="F51" s="94">
        <v>1.49</v>
      </c>
      <c r="G51" s="74">
        <f t="shared" si="4"/>
        <v>1.2396006655574041</v>
      </c>
      <c r="H51" s="39"/>
      <c r="I51" s="41"/>
      <c r="J51" s="10" t="s">
        <v>8</v>
      </c>
      <c r="K51" s="45"/>
      <c r="L51" s="48">
        <v>0.55000000000000004</v>
      </c>
      <c r="M51" s="98">
        <f t="shared" si="5"/>
        <v>0.66110000000000002</v>
      </c>
      <c r="N51" s="98">
        <f t="shared" si="6"/>
        <v>0.82889999999999997</v>
      </c>
      <c r="O51" s="63">
        <f t="shared" si="7"/>
        <v>55.630872483221481</v>
      </c>
    </row>
    <row r="52" spans="1:15" x14ac:dyDescent="0.25">
      <c r="A52" s="10" t="s">
        <v>5</v>
      </c>
      <c r="B52" s="45"/>
      <c r="C52" s="48">
        <v>0.55000000000000004</v>
      </c>
      <c r="D52" s="94">
        <v>362.2</v>
      </c>
      <c r="E52" s="74"/>
      <c r="F52" s="94">
        <v>5.81</v>
      </c>
      <c r="G52" s="74">
        <f t="shared" si="4"/>
        <v>1.6040861402540032</v>
      </c>
      <c r="H52" s="39"/>
      <c r="I52" s="41"/>
      <c r="J52" s="10" t="s">
        <v>5</v>
      </c>
      <c r="K52" s="45"/>
      <c r="L52" s="48">
        <v>0.55000000000000004</v>
      </c>
      <c r="M52" s="98">
        <f t="shared" si="5"/>
        <v>1.9921000000000002</v>
      </c>
      <c r="N52" s="98">
        <f t="shared" si="6"/>
        <v>3.8178999999999994</v>
      </c>
      <c r="O52" s="63">
        <f t="shared" si="7"/>
        <v>65.71256454388984</v>
      </c>
    </row>
    <row r="53" spans="1:15" x14ac:dyDescent="0.25">
      <c r="A53" s="10" t="s">
        <v>1</v>
      </c>
      <c r="B53" s="45"/>
      <c r="C53" s="48">
        <v>0.55000000000000004</v>
      </c>
      <c r="D53" s="94">
        <v>327.75</v>
      </c>
      <c r="E53" s="74"/>
      <c r="F53" s="94">
        <v>6.13</v>
      </c>
      <c r="G53" s="74">
        <f t="shared" si="4"/>
        <v>1.8703279938977879</v>
      </c>
      <c r="H53" s="39"/>
      <c r="I53" s="41"/>
      <c r="J53" s="10" t="s">
        <v>1</v>
      </c>
      <c r="K53" s="45"/>
      <c r="L53" s="48">
        <v>0.55000000000000004</v>
      </c>
      <c r="M53" s="98">
        <f t="shared" si="5"/>
        <v>1.8026250000000001</v>
      </c>
      <c r="N53" s="98">
        <f t="shared" si="6"/>
        <v>4.327375</v>
      </c>
      <c r="O53" s="63">
        <f t="shared" si="7"/>
        <v>70.593393148450247</v>
      </c>
    </row>
    <row r="54" spans="1:15" x14ac:dyDescent="0.25">
      <c r="A54" s="10" t="s">
        <v>2</v>
      </c>
      <c r="B54" s="45"/>
      <c r="C54" s="48">
        <v>0.55000000000000004</v>
      </c>
      <c r="D54" s="94">
        <v>7.9</v>
      </c>
      <c r="E54" s="74"/>
      <c r="F54" s="94">
        <v>0.63</v>
      </c>
      <c r="G54" s="74">
        <f t="shared" si="4"/>
        <v>7.9746835443037973</v>
      </c>
      <c r="H54" s="39"/>
      <c r="I54" s="41"/>
      <c r="J54" s="10" t="s">
        <v>2</v>
      </c>
      <c r="K54" s="45"/>
      <c r="L54" s="48">
        <v>0.55000000000000004</v>
      </c>
      <c r="M54" s="98">
        <f t="shared" si="5"/>
        <v>4.3450000000000003E-2</v>
      </c>
      <c r="N54" s="98">
        <f t="shared" si="6"/>
        <v>0.58655000000000002</v>
      </c>
      <c r="O54" s="63">
        <f t="shared" si="7"/>
        <v>93.103174603174608</v>
      </c>
    </row>
    <row r="55" spans="1:15" x14ac:dyDescent="0.25">
      <c r="A55" s="26" t="s">
        <v>4</v>
      </c>
      <c r="B55" s="46"/>
      <c r="C55" s="49">
        <v>0.96</v>
      </c>
      <c r="D55" s="96">
        <v>169.55</v>
      </c>
      <c r="E55" s="76"/>
      <c r="F55" s="96">
        <v>2.2799999999999998</v>
      </c>
      <c r="G55" s="74">
        <f t="shared" si="4"/>
        <v>1.3447360660572101</v>
      </c>
      <c r="H55" s="29"/>
      <c r="I55" s="41"/>
      <c r="J55" s="26" t="s">
        <v>4</v>
      </c>
      <c r="K55" s="46"/>
      <c r="L55" s="49">
        <v>0.96</v>
      </c>
      <c r="M55" s="98">
        <f t="shared" si="5"/>
        <v>1.62768</v>
      </c>
      <c r="N55" s="98">
        <f t="shared" si="6"/>
        <v>0.65231999999999979</v>
      </c>
      <c r="O55" s="63">
        <f t="shared" si="7"/>
        <v>28.610526315789468</v>
      </c>
    </row>
    <row r="56" spans="1:15" ht="18" thickBot="1" x14ac:dyDescent="0.35">
      <c r="A56" s="64" t="s">
        <v>35</v>
      </c>
      <c r="B56" s="65"/>
      <c r="C56" s="66"/>
      <c r="D56" s="97">
        <f>SUM(D49:D55)</f>
        <v>1184.7</v>
      </c>
      <c r="E56" s="67"/>
      <c r="F56" s="102">
        <f>SUM(F49:F55)</f>
        <v>19.62</v>
      </c>
      <c r="G56" s="68"/>
      <c r="H56" s="69"/>
      <c r="I56" s="42"/>
      <c r="J56" s="70" t="s">
        <v>35</v>
      </c>
      <c r="K56" s="71"/>
      <c r="L56" s="72"/>
      <c r="M56" s="100">
        <f>SUM(M49:M55)</f>
        <v>8.0782450000000008</v>
      </c>
      <c r="N56" s="101">
        <f>F56-M56</f>
        <v>11.541755</v>
      </c>
      <c r="O56" s="73">
        <f>100/F56*N56</f>
        <v>58.826478083588171</v>
      </c>
    </row>
    <row r="57" spans="1:15" x14ac:dyDescent="0.25">
      <c r="C57"/>
      <c r="D57"/>
      <c r="E57"/>
    </row>
    <row r="58" spans="1:15" x14ac:dyDescent="0.25">
      <c r="C58"/>
      <c r="D58"/>
      <c r="E58"/>
      <c r="G58" s="25"/>
    </row>
    <row r="59" spans="1:15" ht="14.4" thickBot="1" x14ac:dyDescent="0.3">
      <c r="C59"/>
      <c r="D59"/>
      <c r="E59"/>
    </row>
    <row r="60" spans="1:15" x14ac:dyDescent="0.25">
      <c r="A60" s="18" t="s">
        <v>17</v>
      </c>
      <c r="B60" s="57"/>
      <c r="C60" s="24"/>
      <c r="D60" s="58" t="s">
        <v>50</v>
      </c>
      <c r="E60" s="8"/>
      <c r="F60" s="7"/>
      <c r="G60" s="7"/>
      <c r="H60" s="7"/>
      <c r="I60" s="40"/>
      <c r="J60" s="7"/>
      <c r="K60" s="7"/>
      <c r="L60" s="7"/>
      <c r="M60" s="7"/>
      <c r="N60" s="7"/>
      <c r="O60" s="59"/>
    </row>
    <row r="61" spans="1:15" x14ac:dyDescent="0.25">
      <c r="A61" s="10" t="s">
        <v>18</v>
      </c>
      <c r="C61" s="19"/>
      <c r="D61" s="20" t="s">
        <v>37</v>
      </c>
      <c r="I61" s="41"/>
      <c r="O61" s="60"/>
    </row>
    <row r="62" spans="1:15" x14ac:dyDescent="0.25">
      <c r="A62" s="10" t="s">
        <v>20</v>
      </c>
      <c r="C62" s="19"/>
      <c r="D62" s="21">
        <v>44778</v>
      </c>
      <c r="I62" s="41"/>
      <c r="O62" s="60"/>
    </row>
    <row r="63" spans="1:15" x14ac:dyDescent="0.25">
      <c r="A63" s="10" t="s">
        <v>42</v>
      </c>
      <c r="D63" s="22">
        <v>1385.23</v>
      </c>
      <c r="I63" s="41"/>
      <c r="J63" t="s">
        <v>42</v>
      </c>
      <c r="L63" s="103">
        <f>D63</f>
        <v>1385.23</v>
      </c>
      <c r="O63" s="60"/>
    </row>
    <row r="64" spans="1:15" x14ac:dyDescent="0.25">
      <c r="A64" s="10" t="s">
        <v>21</v>
      </c>
      <c r="D64" s="22">
        <v>18.670000000000002</v>
      </c>
      <c r="I64" s="41"/>
      <c r="J64" t="s">
        <v>21</v>
      </c>
      <c r="L64" s="86">
        <f>M77</f>
        <v>8.49559</v>
      </c>
      <c r="O64" s="60"/>
    </row>
    <row r="65" spans="1:15" x14ac:dyDescent="0.25">
      <c r="A65" s="10" t="s">
        <v>22</v>
      </c>
      <c r="D65" s="22">
        <f>100/D63*D64</f>
        <v>1.3477906196082963</v>
      </c>
      <c r="I65" s="41"/>
      <c r="J65" t="s">
        <v>43</v>
      </c>
      <c r="L65" s="86">
        <f>100/L63*L64</f>
        <v>0.61329815265335008</v>
      </c>
      <c r="O65" s="60"/>
    </row>
    <row r="66" spans="1:15" ht="14.4" thickBot="1" x14ac:dyDescent="0.3">
      <c r="A66" s="10"/>
      <c r="D66" s="23"/>
      <c r="I66" s="41"/>
      <c r="O66" s="60"/>
    </row>
    <row r="67" spans="1:15" x14ac:dyDescent="0.25">
      <c r="A67" s="61" t="s">
        <v>30</v>
      </c>
      <c r="B67" s="44"/>
      <c r="C67" s="47" t="s">
        <v>31</v>
      </c>
      <c r="D67" s="50" t="s">
        <v>28</v>
      </c>
      <c r="E67" s="50" t="s">
        <v>28</v>
      </c>
      <c r="F67" s="50" t="s">
        <v>28</v>
      </c>
      <c r="G67" s="50" t="s">
        <v>28</v>
      </c>
      <c r="H67" s="43" t="s">
        <v>28</v>
      </c>
      <c r="I67" s="40"/>
      <c r="J67" s="51" t="s">
        <v>29</v>
      </c>
      <c r="K67" s="52"/>
      <c r="L67" s="54" t="s">
        <v>31</v>
      </c>
      <c r="M67" s="55" t="s">
        <v>29</v>
      </c>
      <c r="N67" s="56" t="s">
        <v>33</v>
      </c>
      <c r="O67" s="62" t="s">
        <v>34</v>
      </c>
    </row>
    <row r="68" spans="1:15" x14ac:dyDescent="0.25">
      <c r="A68" s="10"/>
      <c r="B68" s="45"/>
      <c r="C68" s="48"/>
      <c r="D68" s="48" t="s">
        <v>23</v>
      </c>
      <c r="E68" s="48" t="s">
        <v>24</v>
      </c>
      <c r="F68" s="48" t="s">
        <v>25</v>
      </c>
      <c r="G68" s="48" t="s">
        <v>26</v>
      </c>
      <c r="H68" s="2" t="s">
        <v>27</v>
      </c>
      <c r="I68" s="41"/>
      <c r="J68" s="53"/>
      <c r="K68" s="36"/>
      <c r="L68" s="48"/>
      <c r="M68" s="48" t="s">
        <v>32</v>
      </c>
      <c r="N68" s="48" t="s">
        <v>9</v>
      </c>
      <c r="O68" s="11" t="s">
        <v>26</v>
      </c>
    </row>
    <row r="69" spans="1:15" x14ac:dyDescent="0.25">
      <c r="A69" s="10" t="s">
        <v>6</v>
      </c>
      <c r="B69" s="45"/>
      <c r="C69" s="48">
        <v>0.99</v>
      </c>
      <c r="D69" s="94">
        <v>178.25</v>
      </c>
      <c r="E69" s="74"/>
      <c r="F69" s="89">
        <v>2.89</v>
      </c>
      <c r="G69" s="74">
        <f t="shared" ref="G69:G76" si="8">100/D69*F69</f>
        <v>1.6213183730715288</v>
      </c>
      <c r="H69" s="17"/>
      <c r="I69" s="41"/>
      <c r="J69" s="10" t="s">
        <v>6</v>
      </c>
      <c r="K69" s="45"/>
      <c r="L69" s="48">
        <v>0.99</v>
      </c>
      <c r="M69" s="98">
        <f>D69/100*C69</f>
        <v>1.764675</v>
      </c>
      <c r="N69" s="98">
        <f>F69-M69</f>
        <v>1.1253250000000001</v>
      </c>
      <c r="O69" s="63">
        <f>100/F69*N69</f>
        <v>38.938581314878896</v>
      </c>
    </row>
    <row r="70" spans="1:15" x14ac:dyDescent="0.25">
      <c r="A70" s="10" t="s">
        <v>7</v>
      </c>
      <c r="B70" s="45"/>
      <c r="C70" s="48">
        <v>0.99</v>
      </c>
      <c r="D70" s="94">
        <v>57.3</v>
      </c>
      <c r="E70" s="74"/>
      <c r="F70" s="89">
        <v>0.86</v>
      </c>
      <c r="G70" s="74">
        <f t="shared" si="8"/>
        <v>1.50087260034904</v>
      </c>
      <c r="H70" s="17"/>
      <c r="I70" s="41"/>
      <c r="J70" s="10" t="s">
        <v>7</v>
      </c>
      <c r="K70" s="45"/>
      <c r="L70" s="48">
        <v>0.99</v>
      </c>
      <c r="M70" s="98">
        <f>D70/100*C70</f>
        <v>0.56726999999999994</v>
      </c>
      <c r="N70" s="98">
        <f t="shared" ref="N70:N76" si="9">F70-M70</f>
        <v>0.29273000000000005</v>
      </c>
      <c r="O70" s="63">
        <f t="shared" ref="O70:O76" si="10">100/F70*N70</f>
        <v>34.038372093023263</v>
      </c>
    </row>
    <row r="71" spans="1:15" x14ac:dyDescent="0.25">
      <c r="A71" s="10" t="s">
        <v>8</v>
      </c>
      <c r="B71" s="45"/>
      <c r="C71" s="48">
        <v>0.55000000000000004</v>
      </c>
      <c r="D71" s="94">
        <v>185.7</v>
      </c>
      <c r="E71" s="74"/>
      <c r="F71" s="89">
        <v>2.0699999999999998</v>
      </c>
      <c r="G71" s="74">
        <f t="shared" si="8"/>
        <v>1.1147011308562198</v>
      </c>
      <c r="H71" s="39"/>
      <c r="I71" s="41"/>
      <c r="J71" s="10" t="s">
        <v>8</v>
      </c>
      <c r="K71" s="45"/>
      <c r="L71" s="48">
        <v>0.55000000000000004</v>
      </c>
      <c r="M71" s="98">
        <f>D71/100*C71</f>
        <v>1.02135</v>
      </c>
      <c r="N71" s="98">
        <f t="shared" si="9"/>
        <v>1.0486499999999999</v>
      </c>
      <c r="O71" s="63">
        <f t="shared" si="10"/>
        <v>50.659420289855071</v>
      </c>
    </row>
    <row r="72" spans="1:15" x14ac:dyDescent="0.25">
      <c r="A72" s="10" t="s">
        <v>5</v>
      </c>
      <c r="B72" s="45"/>
      <c r="C72" s="48">
        <v>0.55000000000000004</v>
      </c>
      <c r="D72" s="94">
        <v>140.19999999999999</v>
      </c>
      <c r="E72" s="74"/>
      <c r="F72" s="89">
        <v>2.3199999999999998</v>
      </c>
      <c r="G72" s="74">
        <f t="shared" si="8"/>
        <v>1.6547788873038516</v>
      </c>
      <c r="H72" s="39"/>
      <c r="I72" s="41"/>
      <c r="J72" s="10" t="s">
        <v>5</v>
      </c>
      <c r="K72" s="45"/>
      <c r="L72" s="48">
        <v>0.55000000000000004</v>
      </c>
      <c r="M72" s="98">
        <f>D72/100*C72</f>
        <v>0.77110000000000001</v>
      </c>
      <c r="N72" s="98">
        <f t="shared" si="9"/>
        <v>1.5488999999999997</v>
      </c>
      <c r="O72" s="63">
        <f t="shared" si="10"/>
        <v>66.762931034482747</v>
      </c>
    </row>
    <row r="73" spans="1:15" s="85" customFormat="1" hidden="1" x14ac:dyDescent="0.25">
      <c r="A73" s="79" t="s">
        <v>40</v>
      </c>
      <c r="B73" s="80"/>
      <c r="C73" s="81"/>
      <c r="D73" s="95">
        <v>55.85</v>
      </c>
      <c r="E73" s="82"/>
      <c r="F73" s="93">
        <v>1.61</v>
      </c>
      <c r="G73" s="74">
        <f t="shared" si="8"/>
        <v>2.8827215756490601</v>
      </c>
      <c r="H73" s="83"/>
      <c r="I73" s="84"/>
      <c r="J73" s="79"/>
      <c r="K73" s="80"/>
      <c r="L73" s="81"/>
      <c r="M73" s="99"/>
      <c r="N73" s="99"/>
      <c r="O73" s="78"/>
    </row>
    <row r="74" spans="1:15" x14ac:dyDescent="0.25">
      <c r="A74" s="10" t="s">
        <v>1</v>
      </c>
      <c r="B74" s="45"/>
      <c r="C74" s="48">
        <v>0.55000000000000004</v>
      </c>
      <c r="D74" s="94">
        <v>473.1</v>
      </c>
      <c r="E74" s="74"/>
      <c r="F74" s="89">
        <v>8.85</v>
      </c>
      <c r="G74" s="74">
        <f t="shared" si="8"/>
        <v>1.8706404565630943</v>
      </c>
      <c r="H74" s="39"/>
      <c r="I74" s="41"/>
      <c r="J74" s="10" t="s">
        <v>1</v>
      </c>
      <c r="K74" s="45"/>
      <c r="L74" s="48">
        <v>0.55000000000000004</v>
      </c>
      <c r="M74" s="98">
        <f>D74/100*C74</f>
        <v>2.6020500000000002</v>
      </c>
      <c r="N74" s="98">
        <f t="shared" si="9"/>
        <v>6.2479499999999994</v>
      </c>
      <c r="O74" s="63">
        <f t="shared" si="10"/>
        <v>70.59830508474576</v>
      </c>
    </row>
    <row r="75" spans="1:15" x14ac:dyDescent="0.25">
      <c r="A75" s="10" t="s">
        <v>2</v>
      </c>
      <c r="B75" s="45"/>
      <c r="C75" s="48">
        <v>0.55000000000000004</v>
      </c>
      <c r="D75" s="94">
        <v>302.55</v>
      </c>
      <c r="E75" s="74"/>
      <c r="F75" s="89">
        <v>5.04</v>
      </c>
      <c r="G75" s="74">
        <f t="shared" si="8"/>
        <v>1.6658403569657907</v>
      </c>
      <c r="H75" s="39"/>
      <c r="I75" s="41"/>
      <c r="J75" s="10" t="s">
        <v>2</v>
      </c>
      <c r="K75" s="45"/>
      <c r="L75" s="48">
        <v>0.55000000000000004</v>
      </c>
      <c r="M75" s="98">
        <f>D75/100*C75</f>
        <v>1.6640250000000001</v>
      </c>
      <c r="N75" s="98">
        <f t="shared" si="9"/>
        <v>3.3759749999999999</v>
      </c>
      <c r="O75" s="63">
        <f t="shared" si="10"/>
        <v>66.983630952380949</v>
      </c>
    </row>
    <row r="76" spans="1:15" x14ac:dyDescent="0.25">
      <c r="A76" s="26" t="s">
        <v>4</v>
      </c>
      <c r="B76" s="46"/>
      <c r="C76" s="49">
        <v>0.96</v>
      </c>
      <c r="D76" s="96">
        <v>10.95</v>
      </c>
      <c r="E76" s="76"/>
      <c r="F76" s="91">
        <v>0.15</v>
      </c>
      <c r="G76" s="74">
        <f t="shared" si="8"/>
        <v>1.3698630136986301</v>
      </c>
      <c r="H76" s="29"/>
      <c r="I76" s="41"/>
      <c r="J76" s="26" t="s">
        <v>4</v>
      </c>
      <c r="K76" s="46"/>
      <c r="L76" s="49">
        <v>0.96</v>
      </c>
      <c r="M76" s="98">
        <f>D76/100*C76</f>
        <v>0.10511999999999998</v>
      </c>
      <c r="N76" s="98">
        <f t="shared" si="9"/>
        <v>4.4880000000000017E-2</v>
      </c>
      <c r="O76" s="63">
        <f t="shared" si="10"/>
        <v>29.920000000000016</v>
      </c>
    </row>
    <row r="77" spans="1:15" ht="18" thickBot="1" x14ac:dyDescent="0.35">
      <c r="A77" s="64" t="s">
        <v>35</v>
      </c>
      <c r="B77" s="65"/>
      <c r="C77" s="66"/>
      <c r="D77" s="97">
        <f>SUM(D69:D76)</f>
        <v>1403.9</v>
      </c>
      <c r="E77" s="67"/>
      <c r="F77" s="92">
        <f>SUM(F69:F76)</f>
        <v>23.79</v>
      </c>
      <c r="G77" s="68"/>
      <c r="H77" s="69"/>
      <c r="I77" s="42"/>
      <c r="J77" s="70" t="s">
        <v>35</v>
      </c>
      <c r="K77" s="71"/>
      <c r="L77" s="72"/>
      <c r="M77" s="100">
        <f>SUM(M69:M76)</f>
        <v>8.49559</v>
      </c>
      <c r="N77" s="101">
        <f>F77-M77</f>
        <v>15.294409999999999</v>
      </c>
      <c r="O77" s="73">
        <f>100/F77*N77</f>
        <v>64.289239176124411</v>
      </c>
    </row>
    <row r="78" spans="1:15" x14ac:dyDescent="0.25">
      <c r="C78"/>
      <c r="D78"/>
      <c r="E78"/>
    </row>
    <row r="79" spans="1:15" x14ac:dyDescent="0.25">
      <c r="C79"/>
      <c r="D79"/>
      <c r="E79"/>
      <c r="G79" s="25"/>
    </row>
    <row r="80" spans="1:15" ht="14.4" thickBot="1" x14ac:dyDescent="0.3">
      <c r="C80"/>
      <c r="D80"/>
      <c r="E80"/>
    </row>
    <row r="81" spans="1:15" x14ac:dyDescent="0.25">
      <c r="A81" s="18" t="s">
        <v>17</v>
      </c>
      <c r="B81" s="57"/>
      <c r="C81" s="24"/>
      <c r="D81" s="58" t="s">
        <v>50</v>
      </c>
      <c r="E81" s="8"/>
      <c r="F81" s="7"/>
      <c r="G81" s="7"/>
      <c r="H81" s="7"/>
      <c r="I81" s="40"/>
      <c r="J81" s="7"/>
      <c r="K81" s="7"/>
      <c r="L81" s="7"/>
      <c r="M81" s="7"/>
      <c r="N81" s="7"/>
      <c r="O81" s="59"/>
    </row>
    <row r="82" spans="1:15" x14ac:dyDescent="0.25">
      <c r="A82" s="10" t="s">
        <v>18</v>
      </c>
      <c r="C82" s="19"/>
      <c r="D82" s="20" t="s">
        <v>37</v>
      </c>
      <c r="I82" s="41"/>
      <c r="O82" s="60"/>
    </row>
    <row r="83" spans="1:15" x14ac:dyDescent="0.25">
      <c r="A83" s="10" t="s">
        <v>20</v>
      </c>
      <c r="C83" s="19"/>
      <c r="D83" s="21">
        <v>44793</v>
      </c>
      <c r="I83" s="41"/>
      <c r="M83" s="86"/>
      <c r="O83" s="60"/>
    </row>
    <row r="84" spans="1:15" x14ac:dyDescent="0.25">
      <c r="A84" s="10" t="s">
        <v>42</v>
      </c>
      <c r="D84" s="22">
        <v>1728.85</v>
      </c>
      <c r="I84" s="41"/>
      <c r="J84" t="s">
        <v>42</v>
      </c>
      <c r="L84" s="103">
        <f>D84</f>
        <v>1728.85</v>
      </c>
      <c r="M84" s="86"/>
      <c r="O84" s="60"/>
    </row>
    <row r="85" spans="1:15" x14ac:dyDescent="0.25">
      <c r="A85" s="10" t="s">
        <v>21</v>
      </c>
      <c r="D85" s="22">
        <v>24.45</v>
      </c>
      <c r="I85" s="41"/>
      <c r="J85" t="s">
        <v>21</v>
      </c>
      <c r="L85" s="86">
        <f>M98</f>
        <v>11.722925</v>
      </c>
      <c r="O85" s="60"/>
    </row>
    <row r="86" spans="1:15" x14ac:dyDescent="0.25">
      <c r="A86" s="10" t="s">
        <v>22</v>
      </c>
      <c r="D86" s="22">
        <f>100/D84*D85</f>
        <v>1.4142348960291524</v>
      </c>
      <c r="I86" s="41"/>
      <c r="J86" t="s">
        <v>43</v>
      </c>
      <c r="L86" s="86">
        <f>100/L84*L85</f>
        <v>0.67807646701564628</v>
      </c>
      <c r="O86" s="60"/>
    </row>
    <row r="87" spans="1:15" x14ac:dyDescent="0.25">
      <c r="A87" s="10"/>
      <c r="D87" s="23"/>
      <c r="I87" s="41"/>
      <c r="O87" s="60"/>
    </row>
    <row r="88" spans="1:15" x14ac:dyDescent="0.25">
      <c r="A88" s="61" t="s">
        <v>30</v>
      </c>
      <c r="B88" s="44"/>
      <c r="C88" s="47" t="s">
        <v>31</v>
      </c>
      <c r="D88" s="50" t="s">
        <v>28</v>
      </c>
      <c r="E88" s="50" t="s">
        <v>28</v>
      </c>
      <c r="F88" s="50" t="s">
        <v>28</v>
      </c>
      <c r="G88" s="50" t="s">
        <v>28</v>
      </c>
      <c r="H88" s="43" t="s">
        <v>28</v>
      </c>
      <c r="I88" s="41"/>
      <c r="J88" s="51" t="s">
        <v>29</v>
      </c>
      <c r="K88" s="52"/>
      <c r="L88" s="54" t="s">
        <v>31</v>
      </c>
      <c r="M88" s="55" t="s">
        <v>29</v>
      </c>
      <c r="N88" s="56" t="s">
        <v>33</v>
      </c>
      <c r="O88" s="62" t="s">
        <v>34</v>
      </c>
    </row>
    <row r="89" spans="1:15" x14ac:dyDescent="0.25">
      <c r="A89" s="10"/>
      <c r="B89" s="45"/>
      <c r="C89" s="48"/>
      <c r="D89" s="48" t="s">
        <v>23</v>
      </c>
      <c r="E89" s="48" t="s">
        <v>24</v>
      </c>
      <c r="F89" s="48" t="s">
        <v>25</v>
      </c>
      <c r="G89" s="48" t="s">
        <v>26</v>
      </c>
      <c r="H89" s="2" t="s">
        <v>27</v>
      </c>
      <c r="I89" s="41"/>
      <c r="J89" s="53"/>
      <c r="K89" s="36"/>
      <c r="L89" s="48"/>
      <c r="M89" s="48" t="s">
        <v>32</v>
      </c>
      <c r="N89" s="48" t="s">
        <v>9</v>
      </c>
      <c r="O89" s="11" t="s">
        <v>26</v>
      </c>
    </row>
    <row r="90" spans="1:15" x14ac:dyDescent="0.25">
      <c r="A90" s="10" t="s">
        <v>6</v>
      </c>
      <c r="B90" s="45"/>
      <c r="C90" s="48">
        <v>0.99</v>
      </c>
      <c r="D90" s="94">
        <v>80.95</v>
      </c>
      <c r="E90" s="74"/>
      <c r="F90" s="94">
        <v>1.41</v>
      </c>
      <c r="G90" s="74">
        <f t="shared" ref="G90:G97" si="11">100/D90*F90</f>
        <v>1.7418159357628162</v>
      </c>
      <c r="H90" s="17"/>
      <c r="I90" s="41"/>
      <c r="J90" s="10" t="s">
        <v>6</v>
      </c>
      <c r="K90" s="45"/>
      <c r="L90" s="48">
        <v>0.99</v>
      </c>
      <c r="M90" s="98">
        <f>D90/100*C90</f>
        <v>0.80140500000000003</v>
      </c>
      <c r="N90" s="98">
        <f>F90-M90</f>
        <v>0.60859499999999989</v>
      </c>
      <c r="O90" s="63">
        <f>100/F90*N90</f>
        <v>43.162765957446801</v>
      </c>
    </row>
    <row r="91" spans="1:15" x14ac:dyDescent="0.25">
      <c r="A91" s="10" t="s">
        <v>7</v>
      </c>
      <c r="B91" s="45"/>
      <c r="C91" s="48">
        <v>0.99</v>
      </c>
      <c r="D91" s="94">
        <v>355.4</v>
      </c>
      <c r="E91" s="74"/>
      <c r="F91" s="94">
        <v>5.58</v>
      </c>
      <c r="G91" s="74">
        <f t="shared" si="11"/>
        <v>1.5700619020821609</v>
      </c>
      <c r="H91" s="17"/>
      <c r="I91" s="41"/>
      <c r="J91" s="10" t="s">
        <v>7</v>
      </c>
      <c r="K91" s="45"/>
      <c r="L91" s="48">
        <v>0.99</v>
      </c>
      <c r="M91" s="98">
        <f>D91/100*C91</f>
        <v>3.5184599999999997</v>
      </c>
      <c r="N91" s="98">
        <f t="shared" ref="N91:N97" si="12">F91-M91</f>
        <v>2.0615400000000004</v>
      </c>
      <c r="O91" s="63">
        <f t="shared" ref="O91:O97" si="13">100/F91*N91</f>
        <v>36.945161290322588</v>
      </c>
    </row>
    <row r="92" spans="1:15" x14ac:dyDescent="0.25">
      <c r="A92" s="10" t="s">
        <v>8</v>
      </c>
      <c r="B92" s="45"/>
      <c r="C92" s="48">
        <v>0.55000000000000004</v>
      </c>
      <c r="D92" s="94">
        <v>218.15</v>
      </c>
      <c r="E92" s="74"/>
      <c r="F92" s="94">
        <v>2.2400000000000002</v>
      </c>
      <c r="G92" s="74">
        <f t="shared" si="11"/>
        <v>1.0268164107265643</v>
      </c>
      <c r="H92" s="39"/>
      <c r="I92" s="41"/>
      <c r="J92" s="10" t="s">
        <v>8</v>
      </c>
      <c r="K92" s="45"/>
      <c r="L92" s="48">
        <v>0.55000000000000004</v>
      </c>
      <c r="M92" s="98">
        <f>D92/100*C92</f>
        <v>1.1998250000000001</v>
      </c>
      <c r="N92" s="98">
        <f t="shared" si="12"/>
        <v>1.0401750000000001</v>
      </c>
      <c r="O92" s="63">
        <f t="shared" si="13"/>
        <v>46.436383928571431</v>
      </c>
    </row>
    <row r="93" spans="1:15" x14ac:dyDescent="0.25">
      <c r="A93" s="10" t="s">
        <v>5</v>
      </c>
      <c r="B93" s="45"/>
      <c r="C93" s="48">
        <v>0.55000000000000004</v>
      </c>
      <c r="D93" s="94">
        <v>190.65</v>
      </c>
      <c r="E93" s="74"/>
      <c r="F93" s="94">
        <v>3.35</v>
      </c>
      <c r="G93" s="74">
        <f t="shared" si="11"/>
        <v>1.7571466037241019</v>
      </c>
      <c r="H93" s="39"/>
      <c r="I93" s="41"/>
      <c r="J93" s="10" t="s">
        <v>5</v>
      </c>
      <c r="K93" s="45"/>
      <c r="L93" s="48">
        <v>0.55000000000000004</v>
      </c>
      <c r="M93" s="98">
        <f>D93/100*C93</f>
        <v>1.048575</v>
      </c>
      <c r="N93" s="98">
        <f t="shared" si="12"/>
        <v>2.3014250000000001</v>
      </c>
      <c r="O93" s="63">
        <f t="shared" si="13"/>
        <v>68.69925373134329</v>
      </c>
    </row>
    <row r="94" spans="1:15" hidden="1" x14ac:dyDescent="0.25">
      <c r="A94" s="79" t="s">
        <v>39</v>
      </c>
      <c r="B94" s="80"/>
      <c r="C94" s="81"/>
      <c r="D94" s="95">
        <v>30.65</v>
      </c>
      <c r="E94" s="82"/>
      <c r="F94" s="95">
        <v>0.77</v>
      </c>
      <c r="G94" s="74">
        <f t="shared" si="11"/>
        <v>2.5122349102773249</v>
      </c>
      <c r="H94" s="83"/>
      <c r="I94" s="84"/>
      <c r="J94" s="79"/>
      <c r="K94" s="80"/>
      <c r="L94" s="81"/>
      <c r="M94" s="99"/>
      <c r="N94" s="99"/>
      <c r="O94" s="78"/>
    </row>
    <row r="95" spans="1:15" x14ac:dyDescent="0.25">
      <c r="A95" s="10" t="s">
        <v>1</v>
      </c>
      <c r="B95" s="45"/>
      <c r="C95" s="48">
        <v>0.55000000000000004</v>
      </c>
      <c r="D95" s="94">
        <v>613.4</v>
      </c>
      <c r="E95" s="74"/>
      <c r="F95" s="94">
        <v>11.47</v>
      </c>
      <c r="G95" s="74">
        <f t="shared" si="11"/>
        <v>1.8699054450603199</v>
      </c>
      <c r="H95" s="39"/>
      <c r="I95" s="41"/>
      <c r="J95" s="10" t="s">
        <v>1</v>
      </c>
      <c r="K95" s="45"/>
      <c r="L95" s="48">
        <v>0.55000000000000004</v>
      </c>
      <c r="M95" s="98">
        <f>D95/100*C95</f>
        <v>3.3736999999999999</v>
      </c>
      <c r="N95" s="98">
        <f t="shared" si="12"/>
        <v>8.0963000000000012</v>
      </c>
      <c r="O95" s="63">
        <f t="shared" si="13"/>
        <v>70.586748038360952</v>
      </c>
    </row>
    <row r="96" spans="1:15" x14ac:dyDescent="0.25">
      <c r="A96" s="10" t="s">
        <v>2</v>
      </c>
      <c r="B96" s="45"/>
      <c r="C96" s="48">
        <v>0.55000000000000004</v>
      </c>
      <c r="D96" s="94">
        <v>184</v>
      </c>
      <c r="E96" s="74"/>
      <c r="F96" s="94">
        <v>3.15</v>
      </c>
      <c r="G96" s="74">
        <f t="shared" si="11"/>
        <v>1.7119565217391304</v>
      </c>
      <c r="H96" s="39"/>
      <c r="I96" s="41"/>
      <c r="J96" s="10" t="s">
        <v>2</v>
      </c>
      <c r="K96" s="45"/>
      <c r="L96" s="48">
        <v>0.55000000000000004</v>
      </c>
      <c r="M96" s="98">
        <f>D96/100*C96</f>
        <v>1.0120000000000002</v>
      </c>
      <c r="N96" s="98">
        <f t="shared" si="12"/>
        <v>2.1379999999999999</v>
      </c>
      <c r="O96" s="63">
        <f t="shared" si="13"/>
        <v>67.873015873015873</v>
      </c>
    </row>
    <row r="97" spans="1:15" x14ac:dyDescent="0.25">
      <c r="A97" s="26" t="s">
        <v>4</v>
      </c>
      <c r="B97" s="46"/>
      <c r="C97" s="49">
        <v>0.96</v>
      </c>
      <c r="D97" s="96">
        <v>80.099999999999994</v>
      </c>
      <c r="E97" s="76"/>
      <c r="F97" s="96">
        <v>1.4</v>
      </c>
      <c r="G97" s="74">
        <f t="shared" si="11"/>
        <v>1.7478152309612984</v>
      </c>
      <c r="H97" s="29"/>
      <c r="I97" s="41"/>
      <c r="J97" s="26" t="s">
        <v>4</v>
      </c>
      <c r="K97" s="46"/>
      <c r="L97" s="49">
        <v>0.96</v>
      </c>
      <c r="M97" s="98">
        <f>D97/100*C97</f>
        <v>0.76895999999999987</v>
      </c>
      <c r="N97" s="98">
        <f t="shared" si="12"/>
        <v>0.63104000000000005</v>
      </c>
      <c r="O97" s="63">
        <f t="shared" si="13"/>
        <v>45.074285714285722</v>
      </c>
    </row>
    <row r="98" spans="1:15" ht="18" thickBot="1" x14ac:dyDescent="0.35">
      <c r="A98" s="64" t="s">
        <v>35</v>
      </c>
      <c r="B98" s="65"/>
      <c r="C98" s="66"/>
      <c r="D98" s="97">
        <f>SUM(D90:D97)</f>
        <v>1753.2999999999997</v>
      </c>
      <c r="E98" s="67"/>
      <c r="F98" s="102">
        <f>SUM(F90:F97)</f>
        <v>29.369999999999997</v>
      </c>
      <c r="G98" s="68"/>
      <c r="H98" s="69"/>
      <c r="I98" s="42"/>
      <c r="J98" s="70" t="s">
        <v>35</v>
      </c>
      <c r="K98" s="71"/>
      <c r="L98" s="72"/>
      <c r="M98" s="100">
        <f>SUM(M90:M97)</f>
        <v>11.722925</v>
      </c>
      <c r="N98" s="101">
        <f>F98-M98</f>
        <v>17.647074999999997</v>
      </c>
      <c r="O98" s="73">
        <f>100/F98*N98</f>
        <v>60.085376234252635</v>
      </c>
    </row>
    <row r="99" spans="1:15" x14ac:dyDescent="0.25">
      <c r="C99"/>
      <c r="D99"/>
      <c r="E99"/>
    </row>
    <row r="100" spans="1:15" x14ac:dyDescent="0.25">
      <c r="C100"/>
      <c r="D100"/>
      <c r="E100"/>
      <c r="G100" s="25"/>
    </row>
    <row r="101" spans="1:15" ht="14.4" thickBot="1" x14ac:dyDescent="0.3">
      <c r="C101"/>
      <c r="D101"/>
      <c r="E101"/>
    </row>
    <row r="102" spans="1:15" x14ac:dyDescent="0.25">
      <c r="A102" s="18" t="s">
        <v>17</v>
      </c>
      <c r="B102" s="57"/>
      <c r="C102" s="24"/>
      <c r="D102" s="58" t="s">
        <v>50</v>
      </c>
      <c r="E102" s="8"/>
      <c r="F102" s="7"/>
      <c r="G102" s="7"/>
      <c r="H102" s="7"/>
      <c r="I102" s="7"/>
      <c r="J102" s="7"/>
      <c r="K102" s="7"/>
      <c r="L102" s="7"/>
      <c r="M102" s="7"/>
      <c r="N102" s="7"/>
      <c r="O102" s="59"/>
    </row>
    <row r="103" spans="1:15" x14ac:dyDescent="0.25">
      <c r="A103" s="10" t="s">
        <v>18</v>
      </c>
      <c r="C103" s="19"/>
      <c r="D103" s="20" t="s">
        <v>37</v>
      </c>
      <c r="O103" s="60"/>
    </row>
    <row r="104" spans="1:15" x14ac:dyDescent="0.25">
      <c r="A104" s="10" t="s">
        <v>20</v>
      </c>
      <c r="C104" s="19"/>
      <c r="D104" s="21" t="s">
        <v>41</v>
      </c>
      <c r="O104" s="60"/>
    </row>
    <row r="105" spans="1:15" x14ac:dyDescent="0.25">
      <c r="A105" s="10" t="s">
        <v>42</v>
      </c>
      <c r="D105" s="22">
        <v>942.32</v>
      </c>
      <c r="J105" t="s">
        <v>42</v>
      </c>
      <c r="L105" s="103">
        <f>D105</f>
        <v>942.32</v>
      </c>
      <c r="O105" s="60"/>
    </row>
    <row r="106" spans="1:15" x14ac:dyDescent="0.25">
      <c r="A106" s="10" t="s">
        <v>21</v>
      </c>
      <c r="D106" s="22">
        <v>15.62</v>
      </c>
      <c r="J106" t="s">
        <v>21</v>
      </c>
      <c r="L106" s="86">
        <f>M119</f>
        <v>6.120985000000001</v>
      </c>
      <c r="O106" s="60"/>
    </row>
    <row r="107" spans="1:15" x14ac:dyDescent="0.25">
      <c r="A107" s="10" t="s">
        <v>22</v>
      </c>
      <c r="D107" s="22">
        <f>100/D105*D106</f>
        <v>1.6576110026318023</v>
      </c>
      <c r="J107" t="s">
        <v>43</v>
      </c>
      <c r="L107" s="86">
        <f>100/L105*L106</f>
        <v>0.64956543424738944</v>
      </c>
      <c r="O107" s="60"/>
    </row>
    <row r="108" spans="1:15" ht="14.4" thickBot="1" x14ac:dyDescent="0.3">
      <c r="A108" s="10"/>
      <c r="D108" s="23"/>
      <c r="O108" s="60"/>
    </row>
    <row r="109" spans="1:15" x14ac:dyDescent="0.25">
      <c r="A109" s="61" t="s">
        <v>30</v>
      </c>
      <c r="B109" s="44"/>
      <c r="C109" s="47" t="s">
        <v>31</v>
      </c>
      <c r="D109" s="50" t="s">
        <v>28</v>
      </c>
      <c r="E109" s="50" t="s">
        <v>28</v>
      </c>
      <c r="F109" s="50" t="s">
        <v>28</v>
      </c>
      <c r="G109" s="50" t="s">
        <v>28</v>
      </c>
      <c r="H109" s="43" t="s">
        <v>28</v>
      </c>
      <c r="I109" s="40"/>
      <c r="J109" s="51" t="s">
        <v>29</v>
      </c>
      <c r="K109" s="52"/>
      <c r="L109" s="54" t="s">
        <v>31</v>
      </c>
      <c r="M109" s="55" t="s">
        <v>29</v>
      </c>
      <c r="N109" s="56" t="s">
        <v>33</v>
      </c>
      <c r="O109" s="62" t="s">
        <v>34</v>
      </c>
    </row>
    <row r="110" spans="1:15" x14ac:dyDescent="0.25">
      <c r="A110" s="10"/>
      <c r="B110" s="45"/>
      <c r="C110" s="48"/>
      <c r="D110" s="48" t="s">
        <v>23</v>
      </c>
      <c r="E110" s="48" t="s">
        <v>24</v>
      </c>
      <c r="F110" s="48" t="s">
        <v>25</v>
      </c>
      <c r="G110" s="48" t="s">
        <v>26</v>
      </c>
      <c r="H110" s="2" t="s">
        <v>27</v>
      </c>
      <c r="I110" s="41"/>
      <c r="J110" s="53"/>
      <c r="K110" s="36"/>
      <c r="L110" s="48"/>
      <c r="M110" s="48" t="s">
        <v>32</v>
      </c>
      <c r="N110" s="48" t="s">
        <v>9</v>
      </c>
      <c r="O110" s="11" t="s">
        <v>26</v>
      </c>
    </row>
    <row r="111" spans="1:15" x14ac:dyDescent="0.25">
      <c r="A111" s="10" t="s">
        <v>6</v>
      </c>
      <c r="B111" s="45"/>
      <c r="C111" s="48">
        <v>0.99</v>
      </c>
      <c r="D111" s="94">
        <v>112.65</v>
      </c>
      <c r="E111" s="74"/>
      <c r="F111" s="94">
        <v>1.92</v>
      </c>
      <c r="G111" s="74">
        <f t="shared" ref="G111:G118" si="14">100/D111*F111</f>
        <v>1.7043941411451398</v>
      </c>
      <c r="H111" s="17"/>
      <c r="I111" s="41"/>
      <c r="J111" s="10" t="s">
        <v>6</v>
      </c>
      <c r="K111" s="45"/>
      <c r="L111" s="48">
        <v>0.99</v>
      </c>
      <c r="M111" s="98">
        <f>D111/100*C111</f>
        <v>1.115235</v>
      </c>
      <c r="N111" s="98">
        <f>F111-M111</f>
        <v>0.80476499999999995</v>
      </c>
      <c r="O111" s="63">
        <f>100/F111*N111</f>
        <v>41.914843750000003</v>
      </c>
    </row>
    <row r="112" spans="1:15" x14ac:dyDescent="0.25">
      <c r="A112" s="10" t="s">
        <v>7</v>
      </c>
      <c r="B112" s="45"/>
      <c r="C112" s="48">
        <v>0.99</v>
      </c>
      <c r="D112" s="94">
        <v>44.65</v>
      </c>
      <c r="E112" s="74"/>
      <c r="F112" s="94">
        <v>1.08</v>
      </c>
      <c r="G112" s="74">
        <f t="shared" si="14"/>
        <v>2.4188129899216126</v>
      </c>
      <c r="H112" s="17"/>
      <c r="I112" s="41"/>
      <c r="J112" s="10" t="s">
        <v>7</v>
      </c>
      <c r="K112" s="45"/>
      <c r="L112" s="48">
        <v>0.99</v>
      </c>
      <c r="M112" s="98">
        <f>D112/100*C112</f>
        <v>0.44203500000000001</v>
      </c>
      <c r="N112" s="98">
        <f t="shared" ref="N112:N114" si="15">F112-M112</f>
        <v>0.63796500000000012</v>
      </c>
      <c r="O112" s="63">
        <f t="shared" ref="O112:O114" si="16">100/F112*N112</f>
        <v>59.07083333333334</v>
      </c>
    </row>
    <row r="113" spans="1:15" x14ac:dyDescent="0.25">
      <c r="A113" s="10" t="s">
        <v>8</v>
      </c>
      <c r="B113" s="45"/>
      <c r="C113" s="48">
        <v>0.55000000000000004</v>
      </c>
      <c r="D113" s="94">
        <v>116.3</v>
      </c>
      <c r="E113" s="74"/>
      <c r="F113" s="94">
        <v>0.94</v>
      </c>
      <c r="G113" s="74">
        <f t="shared" si="14"/>
        <v>0.8082545141874462</v>
      </c>
      <c r="H113" s="39"/>
      <c r="I113" s="41"/>
      <c r="J113" s="10" t="s">
        <v>8</v>
      </c>
      <c r="K113" s="45"/>
      <c r="L113" s="48">
        <v>0.55000000000000004</v>
      </c>
      <c r="M113" s="98">
        <f>D113/100*C113</f>
        <v>0.63965000000000005</v>
      </c>
      <c r="N113" s="98">
        <f t="shared" si="15"/>
        <v>0.30034999999999989</v>
      </c>
      <c r="O113" s="63">
        <f t="shared" si="16"/>
        <v>31.952127659574458</v>
      </c>
    </row>
    <row r="114" spans="1:15" x14ac:dyDescent="0.25">
      <c r="A114" s="10" t="s">
        <v>5</v>
      </c>
      <c r="B114" s="45"/>
      <c r="C114" s="48">
        <v>0.55000000000000004</v>
      </c>
      <c r="D114" s="94">
        <v>184.9</v>
      </c>
      <c r="E114" s="74"/>
      <c r="F114" s="94">
        <v>3.12</v>
      </c>
      <c r="G114" s="74">
        <f>100/D114*F114</f>
        <v>1.6873985938345051</v>
      </c>
      <c r="H114" s="39"/>
      <c r="I114" s="41"/>
      <c r="J114" s="10" t="s">
        <v>5</v>
      </c>
      <c r="K114" s="45"/>
      <c r="L114" s="48">
        <v>0.55000000000000004</v>
      </c>
      <c r="M114" s="98">
        <f>D114/100*C114</f>
        <v>1.01695</v>
      </c>
      <c r="N114" s="98">
        <f t="shared" si="15"/>
        <v>2.1030500000000001</v>
      </c>
      <c r="O114" s="63">
        <f t="shared" si="16"/>
        <v>67.405448717948715</v>
      </c>
    </row>
    <row r="115" spans="1:15" hidden="1" x14ac:dyDescent="0.25">
      <c r="A115" s="79" t="s">
        <v>39</v>
      </c>
      <c r="B115" s="80"/>
      <c r="C115" s="81"/>
      <c r="D115" s="95">
        <v>5.0999999999999996</v>
      </c>
      <c r="E115" s="82"/>
      <c r="F115" s="95">
        <v>0.35</v>
      </c>
      <c r="G115" s="74">
        <f t="shared" ref="G115:G116" si="17">100/D115*F115</f>
        <v>6.8627450980392162</v>
      </c>
      <c r="H115" s="83"/>
      <c r="I115" s="84"/>
      <c r="J115" s="79"/>
      <c r="K115" s="80"/>
      <c r="L115" s="81"/>
      <c r="M115" s="99"/>
      <c r="N115" s="99"/>
      <c r="O115" s="78"/>
    </row>
    <row r="116" spans="1:15" x14ac:dyDescent="0.25">
      <c r="A116" s="10" t="s">
        <v>1</v>
      </c>
      <c r="B116" s="45"/>
      <c r="C116" s="48">
        <v>0.55000000000000004</v>
      </c>
      <c r="D116" s="94">
        <v>294.39999999999998</v>
      </c>
      <c r="E116" s="74"/>
      <c r="F116" s="94">
        <v>5.5</v>
      </c>
      <c r="G116" s="74">
        <f t="shared" si="17"/>
        <v>1.8682065217391304</v>
      </c>
      <c r="H116" s="39"/>
      <c r="I116" s="41"/>
      <c r="J116" s="10" t="s">
        <v>1</v>
      </c>
      <c r="K116" s="45"/>
      <c r="L116" s="48">
        <v>0.55000000000000004</v>
      </c>
      <c r="M116" s="98">
        <f>D116/100*C116</f>
        <v>1.6192000000000002</v>
      </c>
      <c r="N116" s="98">
        <f t="shared" ref="N116:N118" si="18">F116-M116</f>
        <v>3.8807999999999998</v>
      </c>
      <c r="O116" s="63">
        <f t="shared" ref="O116:O118" si="19">100/F116*N116</f>
        <v>70.56</v>
      </c>
    </row>
    <row r="117" spans="1:15" x14ac:dyDescent="0.25">
      <c r="A117" s="10" t="s">
        <v>2</v>
      </c>
      <c r="B117" s="45"/>
      <c r="C117" s="48">
        <v>0.55000000000000004</v>
      </c>
      <c r="D117" s="94">
        <v>154.05000000000001</v>
      </c>
      <c r="E117" s="74"/>
      <c r="F117" s="94">
        <v>3.15</v>
      </c>
      <c r="G117" s="74">
        <f t="shared" si="14"/>
        <v>2.044790652385589</v>
      </c>
      <c r="H117" s="39"/>
      <c r="I117" s="41"/>
      <c r="J117" s="10" t="s">
        <v>2</v>
      </c>
      <c r="K117" s="45"/>
      <c r="L117" s="48">
        <v>0.55000000000000004</v>
      </c>
      <c r="M117" s="98">
        <f>D117/100*C117</f>
        <v>0.84727500000000022</v>
      </c>
      <c r="N117" s="98">
        <f t="shared" si="18"/>
        <v>2.3027249999999997</v>
      </c>
      <c r="O117" s="63">
        <f t="shared" si="19"/>
        <v>73.10238095238094</v>
      </c>
    </row>
    <row r="118" spans="1:15" x14ac:dyDescent="0.25">
      <c r="A118" s="26" t="s">
        <v>4</v>
      </c>
      <c r="B118" s="46"/>
      <c r="C118" s="49">
        <v>0.96</v>
      </c>
      <c r="D118" s="96">
        <v>45.9</v>
      </c>
      <c r="E118" s="76"/>
      <c r="F118" s="96">
        <v>0.81</v>
      </c>
      <c r="G118" s="74">
        <f t="shared" si="14"/>
        <v>1.7647058823529413</v>
      </c>
      <c r="H118" s="29"/>
      <c r="I118" s="41"/>
      <c r="J118" s="26" t="s">
        <v>4</v>
      </c>
      <c r="K118" s="46"/>
      <c r="L118" s="49">
        <v>0.96</v>
      </c>
      <c r="M118" s="98">
        <f>D118/100*C118</f>
        <v>0.44063999999999998</v>
      </c>
      <c r="N118" s="98">
        <f t="shared" si="18"/>
        <v>0.36936000000000008</v>
      </c>
      <c r="O118" s="63">
        <f t="shared" si="19"/>
        <v>45.600000000000009</v>
      </c>
    </row>
    <row r="119" spans="1:15" ht="18" thickBot="1" x14ac:dyDescent="0.35">
      <c r="A119" s="64" t="s">
        <v>35</v>
      </c>
      <c r="B119" s="65"/>
      <c r="C119" s="66"/>
      <c r="D119" s="97">
        <f>SUM(D111:D118)</f>
        <v>957.94999999999993</v>
      </c>
      <c r="E119" s="67"/>
      <c r="F119" s="102">
        <f>SUM(F111:F118)</f>
        <v>16.869999999999997</v>
      </c>
      <c r="G119" s="68"/>
      <c r="H119" s="69"/>
      <c r="I119" s="42"/>
      <c r="J119" s="70" t="s">
        <v>35</v>
      </c>
      <c r="K119" s="71"/>
      <c r="L119" s="72"/>
      <c r="M119" s="100">
        <f>SUM(M111:M118)</f>
        <v>6.120985000000001</v>
      </c>
      <c r="N119" s="101">
        <f>F119-M119</f>
        <v>10.749014999999996</v>
      </c>
      <c r="O119" s="73">
        <f>100/F119*N119</f>
        <v>63.716745702430337</v>
      </c>
    </row>
    <row r="120" spans="1:15" x14ac:dyDescent="0.25">
      <c r="C120"/>
      <c r="D120"/>
      <c r="E120"/>
    </row>
    <row r="121" spans="1:15" x14ac:dyDescent="0.25">
      <c r="C121"/>
      <c r="D121"/>
      <c r="E121"/>
      <c r="G121" s="25"/>
    </row>
    <row r="122" spans="1:15" ht="14.4" thickBot="1" x14ac:dyDescent="0.3">
      <c r="C122"/>
      <c r="D122"/>
      <c r="E122"/>
    </row>
    <row r="123" spans="1:15" x14ac:dyDescent="0.25">
      <c r="A123" s="18" t="s">
        <v>17</v>
      </c>
      <c r="B123" s="57"/>
      <c r="C123" s="24"/>
      <c r="D123" s="58" t="s">
        <v>50</v>
      </c>
      <c r="E123" s="8"/>
      <c r="F123" s="7"/>
      <c r="G123" s="7"/>
      <c r="H123" s="7"/>
      <c r="I123" s="40"/>
      <c r="J123" s="7"/>
      <c r="K123" s="7"/>
      <c r="L123" s="7"/>
      <c r="M123" s="7"/>
      <c r="N123" s="7"/>
      <c r="O123" s="59"/>
    </row>
    <row r="124" spans="1:15" x14ac:dyDescent="0.25">
      <c r="A124" s="10" t="s">
        <v>18</v>
      </c>
      <c r="C124" s="19"/>
      <c r="D124" s="20" t="s">
        <v>37</v>
      </c>
      <c r="I124" s="41"/>
      <c r="O124" s="60"/>
    </row>
    <row r="125" spans="1:15" x14ac:dyDescent="0.25">
      <c r="A125" s="10" t="s">
        <v>20</v>
      </c>
      <c r="C125" s="19"/>
      <c r="D125" s="21">
        <v>44796</v>
      </c>
      <c r="I125" s="41"/>
      <c r="M125" s="86"/>
      <c r="O125" s="60"/>
    </row>
    <row r="126" spans="1:15" x14ac:dyDescent="0.25">
      <c r="A126" s="10" t="s">
        <v>42</v>
      </c>
      <c r="D126" s="22">
        <v>708.95</v>
      </c>
      <c r="I126" s="41"/>
      <c r="J126" t="s">
        <v>42</v>
      </c>
      <c r="L126" s="103">
        <f>D126</f>
        <v>708.95</v>
      </c>
      <c r="M126" s="86"/>
      <c r="O126" s="60"/>
    </row>
    <row r="127" spans="1:15" x14ac:dyDescent="0.25">
      <c r="A127" s="10" t="s">
        <v>21</v>
      </c>
      <c r="D127" s="22">
        <v>12.7</v>
      </c>
      <c r="I127" s="41"/>
      <c r="J127" t="s">
        <v>21</v>
      </c>
      <c r="L127" s="86">
        <f>M140</f>
        <v>4.4542600000000006</v>
      </c>
      <c r="O127" s="60"/>
    </row>
    <row r="128" spans="1:15" x14ac:dyDescent="0.25">
      <c r="A128" s="10" t="s">
        <v>22</v>
      </c>
      <c r="D128" s="22">
        <f>100/D126*D127</f>
        <v>1.7913816207066786</v>
      </c>
      <c r="I128" s="41"/>
      <c r="J128" t="s">
        <v>43</v>
      </c>
      <c r="L128" s="86">
        <f>100/L126*L127</f>
        <v>0.62828972424007334</v>
      </c>
      <c r="O128" s="60"/>
    </row>
    <row r="129" spans="1:15" x14ac:dyDescent="0.25">
      <c r="A129" s="10"/>
      <c r="D129" s="23"/>
      <c r="I129" s="41"/>
      <c r="O129" s="60"/>
    </row>
    <row r="130" spans="1:15" x14ac:dyDescent="0.25">
      <c r="A130" s="61" t="s">
        <v>30</v>
      </c>
      <c r="B130" s="44"/>
      <c r="C130" s="47" t="s">
        <v>31</v>
      </c>
      <c r="D130" s="50" t="s">
        <v>28</v>
      </c>
      <c r="E130" s="50" t="s">
        <v>28</v>
      </c>
      <c r="F130" s="50" t="s">
        <v>28</v>
      </c>
      <c r="G130" s="50" t="s">
        <v>28</v>
      </c>
      <c r="H130" s="43" t="s">
        <v>28</v>
      </c>
      <c r="I130" s="41"/>
      <c r="J130" s="51" t="s">
        <v>29</v>
      </c>
      <c r="K130" s="52"/>
      <c r="L130" s="54" t="s">
        <v>31</v>
      </c>
      <c r="M130" s="55" t="s">
        <v>29</v>
      </c>
      <c r="N130" s="56" t="s">
        <v>33</v>
      </c>
      <c r="O130" s="62" t="s">
        <v>34</v>
      </c>
    </row>
    <row r="131" spans="1:15" x14ac:dyDescent="0.25">
      <c r="A131" s="10"/>
      <c r="B131" s="45"/>
      <c r="C131" s="48"/>
      <c r="D131" s="48" t="s">
        <v>23</v>
      </c>
      <c r="E131" s="48" t="s">
        <v>24</v>
      </c>
      <c r="F131" s="48" t="s">
        <v>25</v>
      </c>
      <c r="G131" s="48" t="s">
        <v>26</v>
      </c>
      <c r="H131" s="2" t="s">
        <v>27</v>
      </c>
      <c r="I131" s="41"/>
      <c r="J131" s="53"/>
      <c r="K131" s="36"/>
      <c r="L131" s="48"/>
      <c r="M131" s="48" t="s">
        <v>32</v>
      </c>
      <c r="N131" s="48" t="s">
        <v>9</v>
      </c>
      <c r="O131" s="11" t="s">
        <v>26</v>
      </c>
    </row>
    <row r="132" spans="1:15" x14ac:dyDescent="0.25">
      <c r="A132" s="10" t="s">
        <v>6</v>
      </c>
      <c r="B132" s="45"/>
      <c r="C132" s="48">
        <v>0.99</v>
      </c>
      <c r="D132" s="94">
        <v>81</v>
      </c>
      <c r="E132" s="74"/>
      <c r="F132" s="94">
        <v>1.22</v>
      </c>
      <c r="G132" s="74">
        <f t="shared" ref="G132:G139" si="20">100/D132*F132</f>
        <v>1.5061728395061726</v>
      </c>
      <c r="H132" s="17"/>
      <c r="I132" s="41"/>
      <c r="J132" s="10" t="s">
        <v>6</v>
      </c>
      <c r="K132" s="45"/>
      <c r="L132" s="48">
        <v>0.99</v>
      </c>
      <c r="M132" s="98">
        <f>D132/100*C132</f>
        <v>0.80190000000000006</v>
      </c>
      <c r="N132" s="98">
        <f>F132-M132</f>
        <v>0.41809999999999992</v>
      </c>
      <c r="O132" s="63">
        <f>100/F132*N132</f>
        <v>34.270491803278681</v>
      </c>
    </row>
    <row r="133" spans="1:15" x14ac:dyDescent="0.25">
      <c r="A133" s="10" t="s">
        <v>7</v>
      </c>
      <c r="B133" s="45"/>
      <c r="C133" s="48">
        <v>0.99</v>
      </c>
      <c r="D133" s="94">
        <v>93.55</v>
      </c>
      <c r="E133" s="74"/>
      <c r="F133" s="94">
        <v>1.41</v>
      </c>
      <c r="G133" s="74">
        <f t="shared" si="20"/>
        <v>1.5072153928380547</v>
      </c>
      <c r="H133" s="17"/>
      <c r="I133" s="41"/>
      <c r="J133" s="10" t="s">
        <v>7</v>
      </c>
      <c r="K133" s="45"/>
      <c r="L133" s="48">
        <v>0.99</v>
      </c>
      <c r="M133" s="98">
        <f>D133/100*C133</f>
        <v>0.926145</v>
      </c>
      <c r="N133" s="98">
        <f t="shared" ref="N133:N135" si="21">F133-M133</f>
        <v>0.48385499999999992</v>
      </c>
      <c r="O133" s="63">
        <f t="shared" ref="O133:O135" si="22">100/F133*N133</f>
        <v>34.315957446808504</v>
      </c>
    </row>
    <row r="134" spans="1:15" x14ac:dyDescent="0.25">
      <c r="A134" s="10" t="s">
        <v>8</v>
      </c>
      <c r="B134" s="45"/>
      <c r="C134" s="48">
        <v>0.55000000000000004</v>
      </c>
      <c r="D134" s="94">
        <v>20.2</v>
      </c>
      <c r="E134" s="74"/>
      <c r="F134" s="94">
        <v>0.3</v>
      </c>
      <c r="G134" s="74">
        <f t="shared" si="20"/>
        <v>1.4851485148514851</v>
      </c>
      <c r="H134" s="39"/>
      <c r="I134" s="41"/>
      <c r="J134" s="10" t="s">
        <v>8</v>
      </c>
      <c r="K134" s="45"/>
      <c r="L134" s="48">
        <v>0.55000000000000004</v>
      </c>
      <c r="M134" s="98">
        <f>D134/100*C134</f>
        <v>0.1111</v>
      </c>
      <c r="N134" s="98">
        <f t="shared" si="21"/>
        <v>0.18889999999999998</v>
      </c>
      <c r="O134" s="63">
        <f t="shared" si="22"/>
        <v>62.966666666666669</v>
      </c>
    </row>
    <row r="135" spans="1:15" x14ac:dyDescent="0.25">
      <c r="A135" s="10" t="s">
        <v>5</v>
      </c>
      <c r="B135" s="45"/>
      <c r="C135" s="48">
        <v>0.55000000000000004</v>
      </c>
      <c r="D135" s="94">
        <v>120.15</v>
      </c>
      <c r="E135" s="74"/>
      <c r="F135" s="94">
        <v>1.86</v>
      </c>
      <c r="G135" s="74">
        <f t="shared" si="20"/>
        <v>1.5480649188514357</v>
      </c>
      <c r="H135" s="39"/>
      <c r="I135" s="41"/>
      <c r="J135" s="10" t="s">
        <v>5</v>
      </c>
      <c r="K135" s="45"/>
      <c r="L135" s="48">
        <v>0.55000000000000004</v>
      </c>
      <c r="M135" s="98">
        <f>D135/100*C135</f>
        <v>0.66082500000000011</v>
      </c>
      <c r="N135" s="98">
        <f t="shared" si="21"/>
        <v>1.1991749999999999</v>
      </c>
      <c r="O135" s="63">
        <f t="shared" si="22"/>
        <v>64.47177419354837</v>
      </c>
    </row>
    <row r="136" spans="1:15" hidden="1" x14ac:dyDescent="0.25">
      <c r="A136" s="79" t="s">
        <v>39</v>
      </c>
      <c r="B136" s="80"/>
      <c r="C136" s="81"/>
      <c r="D136" s="95">
        <v>80.05</v>
      </c>
      <c r="E136" s="82"/>
      <c r="F136" s="95">
        <v>1.85</v>
      </c>
      <c r="G136" s="74">
        <f t="shared" si="20"/>
        <v>2.3110555902560899</v>
      </c>
      <c r="H136" s="83"/>
      <c r="I136" s="84"/>
      <c r="J136" s="79"/>
      <c r="K136" s="80"/>
      <c r="L136" s="81"/>
      <c r="M136" s="99"/>
      <c r="N136" s="99"/>
      <c r="O136" s="78"/>
    </row>
    <row r="137" spans="1:15" x14ac:dyDescent="0.25">
      <c r="A137" s="10" t="s">
        <v>1</v>
      </c>
      <c r="B137" s="45"/>
      <c r="C137" s="48">
        <v>0.55000000000000004</v>
      </c>
      <c r="D137" s="94">
        <v>248.05</v>
      </c>
      <c r="E137" s="74"/>
      <c r="F137" s="94">
        <v>4.6399999999999997</v>
      </c>
      <c r="G137" s="74">
        <f t="shared" si="20"/>
        <v>1.8705906067325135</v>
      </c>
      <c r="H137" s="39"/>
      <c r="I137" s="41"/>
      <c r="J137" s="10" t="s">
        <v>1</v>
      </c>
      <c r="K137" s="45"/>
      <c r="L137" s="48">
        <v>0.55000000000000004</v>
      </c>
      <c r="M137" s="98">
        <f>D137/100*C137</f>
        <v>1.3642750000000001</v>
      </c>
      <c r="N137" s="98">
        <f t="shared" ref="N137:N139" si="23">F137-M137</f>
        <v>3.2757249999999996</v>
      </c>
      <c r="O137" s="63">
        <f t="shared" ref="O137:O139" si="24">100/F137*N137</f>
        <v>70.597521551724128</v>
      </c>
    </row>
    <row r="138" spans="1:15" x14ac:dyDescent="0.25">
      <c r="A138" s="10" t="s">
        <v>2</v>
      </c>
      <c r="B138" s="45"/>
      <c r="C138" s="48">
        <v>0.55000000000000004</v>
      </c>
      <c r="D138" s="94">
        <v>40.25</v>
      </c>
      <c r="E138" s="74"/>
      <c r="F138" s="94">
        <v>1.89</v>
      </c>
      <c r="G138" s="74">
        <f t="shared" si="20"/>
        <v>4.695652173913043</v>
      </c>
      <c r="H138" s="39"/>
      <c r="I138" s="41"/>
      <c r="J138" s="10" t="s">
        <v>2</v>
      </c>
      <c r="K138" s="45"/>
      <c r="L138" s="48">
        <v>0.55000000000000004</v>
      </c>
      <c r="M138" s="98">
        <f>D138/100*C138</f>
        <v>0.22137500000000004</v>
      </c>
      <c r="N138" s="98">
        <f t="shared" si="23"/>
        <v>1.6686249999999998</v>
      </c>
      <c r="O138" s="63">
        <f t="shared" si="24"/>
        <v>88.287037037037024</v>
      </c>
    </row>
    <row r="139" spans="1:15" x14ac:dyDescent="0.25">
      <c r="A139" s="26" t="s">
        <v>4</v>
      </c>
      <c r="B139" s="46"/>
      <c r="C139" s="49">
        <v>0.96</v>
      </c>
      <c r="D139" s="96">
        <v>38.4</v>
      </c>
      <c r="E139" s="76"/>
      <c r="F139" s="96">
        <v>0.77</v>
      </c>
      <c r="G139" s="74">
        <f t="shared" si="20"/>
        <v>2.0052083333333335</v>
      </c>
      <c r="H139" s="29"/>
      <c r="I139" s="41"/>
      <c r="J139" s="26" t="s">
        <v>4</v>
      </c>
      <c r="K139" s="46"/>
      <c r="L139" s="49">
        <v>0.96</v>
      </c>
      <c r="M139" s="98">
        <f>D139/100*C139</f>
        <v>0.36863999999999997</v>
      </c>
      <c r="N139" s="98">
        <f t="shared" si="23"/>
        <v>0.40136000000000005</v>
      </c>
      <c r="O139" s="63">
        <f t="shared" si="24"/>
        <v>52.124675324675323</v>
      </c>
    </row>
    <row r="140" spans="1:15" ht="18" thickBot="1" x14ac:dyDescent="0.35">
      <c r="A140" s="64" t="s">
        <v>35</v>
      </c>
      <c r="B140" s="65"/>
      <c r="C140" s="66"/>
      <c r="D140" s="97">
        <f>SUM(D132:D139)</f>
        <v>721.65</v>
      </c>
      <c r="E140" s="67"/>
      <c r="F140" s="102">
        <f>SUM(F132:F139)</f>
        <v>13.940000000000001</v>
      </c>
      <c r="G140" s="68"/>
      <c r="H140" s="69"/>
      <c r="I140" s="42"/>
      <c r="J140" s="70" t="s">
        <v>35</v>
      </c>
      <c r="K140" s="71"/>
      <c r="L140" s="72"/>
      <c r="M140" s="100">
        <f>SUM(M132:M139)</f>
        <v>4.4542600000000006</v>
      </c>
      <c r="N140" s="101">
        <f>F140-M140</f>
        <v>9.4857399999999998</v>
      </c>
      <c r="O140" s="73">
        <f>100/F140*N140</f>
        <v>68.046915351506442</v>
      </c>
    </row>
    <row r="141" spans="1:15" x14ac:dyDescent="0.25">
      <c r="C141"/>
      <c r="D141"/>
      <c r="E141"/>
    </row>
    <row r="142" spans="1:15" x14ac:dyDescent="0.25">
      <c r="C142"/>
      <c r="D142"/>
      <c r="E142"/>
      <c r="G142" s="25"/>
    </row>
    <row r="143" spans="1:15" ht="14.4" thickBot="1" x14ac:dyDescent="0.3">
      <c r="C143"/>
      <c r="D143"/>
      <c r="E143"/>
    </row>
    <row r="144" spans="1:15" x14ac:dyDescent="0.25">
      <c r="A144" s="18" t="s">
        <v>17</v>
      </c>
      <c r="B144" s="57"/>
      <c r="C144" s="24"/>
      <c r="D144" s="58" t="s">
        <v>50</v>
      </c>
      <c r="E144" s="8"/>
      <c r="F144" s="7"/>
      <c r="G144" s="7"/>
      <c r="H144" s="7"/>
      <c r="I144" s="40"/>
      <c r="J144" s="7"/>
      <c r="K144" s="7"/>
      <c r="L144" s="7"/>
      <c r="M144" s="7"/>
      <c r="N144" s="7"/>
      <c r="O144" s="59"/>
    </row>
    <row r="145" spans="1:15" x14ac:dyDescent="0.25">
      <c r="A145" s="10" t="s">
        <v>18</v>
      </c>
      <c r="C145" s="19"/>
      <c r="D145" s="20" t="s">
        <v>37</v>
      </c>
      <c r="I145" s="41"/>
      <c r="O145" s="60"/>
    </row>
    <row r="146" spans="1:15" x14ac:dyDescent="0.25">
      <c r="A146" s="10" t="s">
        <v>20</v>
      </c>
      <c r="C146" s="19"/>
      <c r="D146" s="21">
        <v>44797</v>
      </c>
      <c r="I146" s="41"/>
      <c r="M146" s="86"/>
      <c r="O146" s="60"/>
    </row>
    <row r="147" spans="1:15" x14ac:dyDescent="0.25">
      <c r="A147" s="10" t="s">
        <v>42</v>
      </c>
      <c r="D147" s="22">
        <v>1286.48</v>
      </c>
      <c r="I147" s="41"/>
      <c r="J147" t="s">
        <v>42</v>
      </c>
      <c r="L147" s="103">
        <f>D147</f>
        <v>1286.48</v>
      </c>
      <c r="M147" s="86"/>
      <c r="O147" s="60"/>
    </row>
    <row r="148" spans="1:15" x14ac:dyDescent="0.25">
      <c r="A148" s="10" t="s">
        <v>21</v>
      </c>
      <c r="D148" s="22">
        <v>16.170000000000002</v>
      </c>
      <c r="I148" s="41"/>
      <c r="J148" t="s">
        <v>21</v>
      </c>
      <c r="L148" s="86">
        <f>M161</f>
        <v>7.5611550000000003</v>
      </c>
      <c r="O148" s="60"/>
    </row>
    <row r="149" spans="1:15" x14ac:dyDescent="0.25">
      <c r="A149" s="10" t="s">
        <v>22</v>
      </c>
      <c r="D149" s="22">
        <f>100/D147*D148</f>
        <v>1.256918102108078</v>
      </c>
      <c r="I149" s="41"/>
      <c r="J149" t="s">
        <v>43</v>
      </c>
      <c r="L149" s="86">
        <f>100/L147*L148</f>
        <v>0.58773980162925188</v>
      </c>
      <c r="O149" s="60"/>
    </row>
    <row r="150" spans="1:15" x14ac:dyDescent="0.25">
      <c r="A150" s="10"/>
      <c r="D150" s="23"/>
      <c r="I150" s="41"/>
      <c r="O150" s="60"/>
    </row>
    <row r="151" spans="1:15" x14ac:dyDescent="0.25">
      <c r="A151" s="61" t="s">
        <v>30</v>
      </c>
      <c r="B151" s="44"/>
      <c r="C151" s="47" t="s">
        <v>31</v>
      </c>
      <c r="D151" s="50" t="s">
        <v>28</v>
      </c>
      <c r="E151" s="50" t="s">
        <v>28</v>
      </c>
      <c r="F151" s="50" t="s">
        <v>28</v>
      </c>
      <c r="G151" s="50" t="s">
        <v>28</v>
      </c>
      <c r="H151" s="43" t="s">
        <v>28</v>
      </c>
      <c r="I151" s="41"/>
      <c r="J151" s="51" t="s">
        <v>29</v>
      </c>
      <c r="K151" s="52"/>
      <c r="L151" s="54" t="s">
        <v>31</v>
      </c>
      <c r="M151" s="55" t="s">
        <v>29</v>
      </c>
      <c r="N151" s="56" t="s">
        <v>33</v>
      </c>
      <c r="O151" s="62" t="s">
        <v>34</v>
      </c>
    </row>
    <row r="152" spans="1:15" x14ac:dyDescent="0.25">
      <c r="A152" s="10"/>
      <c r="B152" s="45"/>
      <c r="C152" s="48"/>
      <c r="D152" s="48" t="s">
        <v>23</v>
      </c>
      <c r="E152" s="48" t="s">
        <v>24</v>
      </c>
      <c r="F152" s="48" t="s">
        <v>25</v>
      </c>
      <c r="G152" s="48" t="s">
        <v>26</v>
      </c>
      <c r="H152" s="2" t="s">
        <v>27</v>
      </c>
      <c r="I152" s="41"/>
      <c r="J152" s="53"/>
      <c r="K152" s="36"/>
      <c r="L152" s="48"/>
      <c r="M152" s="48" t="s">
        <v>32</v>
      </c>
      <c r="N152" s="48" t="s">
        <v>9</v>
      </c>
      <c r="O152" s="11" t="s">
        <v>26</v>
      </c>
    </row>
    <row r="153" spans="1:15" x14ac:dyDescent="0.25">
      <c r="A153" s="10" t="s">
        <v>6</v>
      </c>
      <c r="B153" s="45"/>
      <c r="C153" s="48">
        <v>0.99</v>
      </c>
      <c r="D153" s="94">
        <v>40.6</v>
      </c>
      <c r="E153" s="74"/>
      <c r="F153" s="94">
        <v>0.66</v>
      </c>
      <c r="G153" s="74">
        <f t="shared" ref="G153:G160" si="25">100/D153*F153</f>
        <v>1.6256157635467983</v>
      </c>
      <c r="H153" s="17"/>
      <c r="I153" s="41"/>
      <c r="J153" s="10" t="s">
        <v>6</v>
      </c>
      <c r="K153" s="45"/>
      <c r="L153" s="48">
        <v>0.99</v>
      </c>
      <c r="M153" s="98">
        <f>D153/100*C153</f>
        <v>0.40194000000000002</v>
      </c>
      <c r="N153" s="98">
        <f>F153-M153</f>
        <v>0.25806000000000001</v>
      </c>
      <c r="O153" s="63">
        <f>100/F153*N153</f>
        <v>39.1</v>
      </c>
    </row>
    <row r="154" spans="1:15" x14ac:dyDescent="0.25">
      <c r="A154" s="10" t="s">
        <v>7</v>
      </c>
      <c r="B154" s="45"/>
      <c r="C154" s="48">
        <v>0.99</v>
      </c>
      <c r="D154" s="94">
        <v>68.25</v>
      </c>
      <c r="E154" s="74"/>
      <c r="F154" s="94">
        <v>1.2</v>
      </c>
      <c r="G154" s="74">
        <f t="shared" si="25"/>
        <v>1.758241758241758</v>
      </c>
      <c r="H154" s="17"/>
      <c r="I154" s="41"/>
      <c r="J154" s="10" t="s">
        <v>7</v>
      </c>
      <c r="K154" s="45"/>
      <c r="L154" s="48">
        <v>0.99</v>
      </c>
      <c r="M154" s="98">
        <f>D154/100*C154</f>
        <v>0.67567500000000003</v>
      </c>
      <c r="N154" s="98">
        <f t="shared" ref="N154:N156" si="26">F154-M154</f>
        <v>0.52432499999999993</v>
      </c>
      <c r="O154" s="63">
        <f t="shared" ref="O154:O156" si="27">100/F154*N154</f>
        <v>43.693750000000001</v>
      </c>
    </row>
    <row r="155" spans="1:15" x14ac:dyDescent="0.25">
      <c r="A155" s="10" t="s">
        <v>8</v>
      </c>
      <c r="B155" s="45"/>
      <c r="C155" s="48">
        <v>0.55000000000000004</v>
      </c>
      <c r="D155" s="94">
        <v>173.2</v>
      </c>
      <c r="E155" s="74"/>
      <c r="F155" s="94">
        <v>1.65</v>
      </c>
      <c r="G155" s="74">
        <f t="shared" si="25"/>
        <v>0.95265588914549659</v>
      </c>
      <c r="H155" s="39"/>
      <c r="I155" s="41"/>
      <c r="J155" s="10" t="s">
        <v>8</v>
      </c>
      <c r="K155" s="45"/>
      <c r="L155" s="48">
        <v>0.55000000000000004</v>
      </c>
      <c r="M155" s="98">
        <f>D155/100*C155</f>
        <v>0.95260000000000011</v>
      </c>
      <c r="N155" s="98">
        <f t="shared" si="26"/>
        <v>0.6973999999999998</v>
      </c>
      <c r="O155" s="63">
        <f t="shared" si="27"/>
        <v>42.266666666666659</v>
      </c>
    </row>
    <row r="156" spans="1:15" x14ac:dyDescent="0.25">
      <c r="A156" s="10" t="s">
        <v>5</v>
      </c>
      <c r="B156" s="45"/>
      <c r="C156" s="48">
        <v>0.55000000000000004</v>
      </c>
      <c r="D156" s="94">
        <v>72.650000000000006</v>
      </c>
      <c r="E156" s="74"/>
      <c r="F156" s="94">
        <v>1.26</v>
      </c>
      <c r="G156" s="74">
        <f t="shared" si="25"/>
        <v>1.7343427391603576</v>
      </c>
      <c r="H156" s="39"/>
      <c r="I156" s="41"/>
      <c r="J156" s="10" t="s">
        <v>5</v>
      </c>
      <c r="K156" s="45"/>
      <c r="L156" s="48">
        <v>0.55000000000000004</v>
      </c>
      <c r="M156" s="98">
        <f>D156/100*C156</f>
        <v>0.39957500000000007</v>
      </c>
      <c r="N156" s="98">
        <f t="shared" si="26"/>
        <v>0.860425</v>
      </c>
      <c r="O156" s="63">
        <f t="shared" si="27"/>
        <v>68.287698412698418</v>
      </c>
    </row>
    <row r="157" spans="1:15" hidden="1" x14ac:dyDescent="0.25">
      <c r="A157" s="79" t="s">
        <v>39</v>
      </c>
      <c r="B157" s="80"/>
      <c r="C157" s="81"/>
      <c r="D157" s="95">
        <v>86.65</v>
      </c>
      <c r="E157" s="82"/>
      <c r="F157" s="95">
        <v>2.62</v>
      </c>
      <c r="G157" s="74">
        <f t="shared" si="25"/>
        <v>3.0236583958453549</v>
      </c>
      <c r="H157" s="83"/>
      <c r="I157" s="84"/>
      <c r="J157" s="79"/>
      <c r="K157" s="80"/>
      <c r="L157" s="81"/>
      <c r="M157" s="99"/>
      <c r="N157" s="99"/>
      <c r="O157" s="78"/>
    </row>
    <row r="158" spans="1:15" x14ac:dyDescent="0.25">
      <c r="A158" s="10" t="s">
        <v>1</v>
      </c>
      <c r="B158" s="45"/>
      <c r="C158" s="48">
        <v>0.55000000000000004</v>
      </c>
      <c r="D158" s="94">
        <v>681.35</v>
      </c>
      <c r="E158" s="74"/>
      <c r="F158" s="94">
        <v>12.74</v>
      </c>
      <c r="G158" s="74">
        <f t="shared" si="25"/>
        <v>1.8698172745285098</v>
      </c>
      <c r="H158" s="39"/>
      <c r="I158" s="41"/>
      <c r="J158" s="10" t="s">
        <v>1</v>
      </c>
      <c r="K158" s="45"/>
      <c r="L158" s="48">
        <v>0.55000000000000004</v>
      </c>
      <c r="M158" s="98">
        <f>D158/100*C158</f>
        <v>3.7474250000000007</v>
      </c>
      <c r="N158" s="98">
        <f t="shared" ref="N158:N160" si="28">F158-M158</f>
        <v>8.9925749999999987</v>
      </c>
      <c r="O158" s="63">
        <f t="shared" ref="O158:O160" si="29">100/F158*N158</f>
        <v>70.585361067503911</v>
      </c>
    </row>
    <row r="159" spans="1:15" x14ac:dyDescent="0.25">
      <c r="A159" s="10" t="s">
        <v>2</v>
      </c>
      <c r="B159" s="45"/>
      <c r="C159" s="48">
        <v>0.55000000000000004</v>
      </c>
      <c r="D159" s="94">
        <v>83.8</v>
      </c>
      <c r="E159" s="74"/>
      <c r="F159" s="94">
        <v>3.15</v>
      </c>
      <c r="G159" s="74">
        <f t="shared" si="25"/>
        <v>3.7589498806682582</v>
      </c>
      <c r="H159" s="39"/>
      <c r="I159" s="41"/>
      <c r="J159" s="10" t="s">
        <v>2</v>
      </c>
      <c r="K159" s="45"/>
      <c r="L159" s="48">
        <v>0.55000000000000004</v>
      </c>
      <c r="M159" s="98">
        <f>D159/100*C159</f>
        <v>0.46090000000000003</v>
      </c>
      <c r="N159" s="98">
        <f t="shared" si="28"/>
        <v>2.6890999999999998</v>
      </c>
      <c r="O159" s="63">
        <f t="shared" si="29"/>
        <v>85.368253968253967</v>
      </c>
    </row>
    <row r="160" spans="1:15" x14ac:dyDescent="0.25">
      <c r="A160" s="26" t="s">
        <v>4</v>
      </c>
      <c r="B160" s="46"/>
      <c r="C160" s="49">
        <v>0.96</v>
      </c>
      <c r="D160" s="96">
        <v>96.15</v>
      </c>
      <c r="E160" s="76"/>
      <c r="F160" s="96">
        <v>1.31</v>
      </c>
      <c r="G160" s="74">
        <f t="shared" si="25"/>
        <v>1.3624544981799271</v>
      </c>
      <c r="H160" s="29"/>
      <c r="I160" s="41"/>
      <c r="J160" s="26" t="s">
        <v>4</v>
      </c>
      <c r="K160" s="46"/>
      <c r="L160" s="49">
        <v>0.96</v>
      </c>
      <c r="M160" s="98">
        <f>D160/100*C160</f>
        <v>0.92303999999999997</v>
      </c>
      <c r="N160" s="98">
        <f t="shared" si="28"/>
        <v>0.38696000000000008</v>
      </c>
      <c r="O160" s="63">
        <f t="shared" si="29"/>
        <v>29.538931297709926</v>
      </c>
    </row>
    <row r="161" spans="1:15" ht="18" thickBot="1" x14ac:dyDescent="0.35">
      <c r="A161" s="64" t="s">
        <v>35</v>
      </c>
      <c r="B161" s="65"/>
      <c r="C161" s="66"/>
      <c r="D161" s="97">
        <f>SUM(D153:D160)</f>
        <v>1302.6499999999999</v>
      </c>
      <c r="E161" s="67"/>
      <c r="F161" s="102">
        <f>SUM(F153:F160)</f>
        <v>24.589999999999996</v>
      </c>
      <c r="G161" s="68"/>
      <c r="H161" s="69"/>
      <c r="I161" s="42"/>
      <c r="J161" s="70" t="s">
        <v>35</v>
      </c>
      <c r="K161" s="71"/>
      <c r="L161" s="72"/>
      <c r="M161" s="100">
        <f>SUM(M153:M160)</f>
        <v>7.5611550000000003</v>
      </c>
      <c r="N161" s="101">
        <f>F161-M161</f>
        <v>17.028844999999997</v>
      </c>
      <c r="O161" s="73">
        <f>100/F161*N161</f>
        <v>69.251098007320053</v>
      </c>
    </row>
    <row r="162" spans="1:15" x14ac:dyDescent="0.25">
      <c r="C162"/>
      <c r="D162"/>
      <c r="E162"/>
    </row>
    <row r="163" spans="1:15" x14ac:dyDescent="0.25">
      <c r="C163"/>
      <c r="D163"/>
      <c r="E163"/>
      <c r="G163" s="25"/>
    </row>
    <row r="164" spans="1:15" ht="14.4" thickBot="1" x14ac:dyDescent="0.3">
      <c r="C164"/>
      <c r="D164"/>
      <c r="E164"/>
    </row>
    <row r="165" spans="1:15" x14ac:dyDescent="0.25">
      <c r="A165" s="18" t="s">
        <v>17</v>
      </c>
      <c r="B165" s="57"/>
      <c r="C165" s="24"/>
      <c r="D165" s="58" t="s">
        <v>50</v>
      </c>
      <c r="E165" s="8"/>
      <c r="F165" s="7"/>
      <c r="G165" s="7"/>
      <c r="H165" s="7"/>
      <c r="I165" s="40"/>
      <c r="J165" s="7"/>
      <c r="K165" s="7"/>
      <c r="L165" s="7"/>
      <c r="M165" s="7"/>
      <c r="N165" s="7"/>
      <c r="O165" s="59"/>
    </row>
    <row r="166" spans="1:15" x14ac:dyDescent="0.25">
      <c r="A166" s="10" t="s">
        <v>18</v>
      </c>
      <c r="C166" s="19"/>
      <c r="D166" s="20" t="s">
        <v>37</v>
      </c>
      <c r="I166" s="41"/>
      <c r="O166" s="60"/>
    </row>
    <row r="167" spans="1:15" x14ac:dyDescent="0.25">
      <c r="A167" s="10" t="s">
        <v>20</v>
      </c>
      <c r="C167" s="19"/>
      <c r="D167" s="21" t="s">
        <v>44</v>
      </c>
      <c r="I167" s="41"/>
      <c r="M167" s="86"/>
      <c r="O167" s="60"/>
    </row>
    <row r="168" spans="1:15" x14ac:dyDescent="0.25">
      <c r="A168" s="10" t="s">
        <v>42</v>
      </c>
      <c r="D168" s="22">
        <v>2476.4299999999998</v>
      </c>
      <c r="I168" s="41"/>
      <c r="J168" t="s">
        <v>42</v>
      </c>
      <c r="L168" s="103">
        <f>D168</f>
        <v>2476.4299999999998</v>
      </c>
      <c r="M168" s="86"/>
      <c r="O168" s="60"/>
    </row>
    <row r="169" spans="1:15" x14ac:dyDescent="0.25">
      <c r="A169" s="10" t="s">
        <v>21</v>
      </c>
      <c r="D169" s="22">
        <v>35.520000000000003</v>
      </c>
      <c r="I169" s="41"/>
      <c r="J169" t="s">
        <v>21</v>
      </c>
      <c r="L169" s="86">
        <f>M182</f>
        <v>16.068085</v>
      </c>
      <c r="O169" s="60"/>
    </row>
    <row r="170" spans="1:15" x14ac:dyDescent="0.25">
      <c r="A170" s="10" t="s">
        <v>22</v>
      </c>
      <c r="D170" s="22">
        <f>100/D168*D169</f>
        <v>1.4343227953142228</v>
      </c>
      <c r="I170" s="41"/>
      <c r="J170" t="s">
        <v>43</v>
      </c>
      <c r="L170" s="86">
        <f>100/L168*L169</f>
        <v>0.64884066983520639</v>
      </c>
      <c r="O170" s="60"/>
    </row>
    <row r="171" spans="1:15" x14ac:dyDescent="0.25">
      <c r="A171" s="10"/>
      <c r="D171" s="23"/>
      <c r="I171" s="41"/>
      <c r="O171" s="60"/>
    </row>
    <row r="172" spans="1:15" x14ac:dyDescent="0.25">
      <c r="A172" s="61" t="s">
        <v>30</v>
      </c>
      <c r="B172" s="44"/>
      <c r="C172" s="47" t="s">
        <v>31</v>
      </c>
      <c r="D172" s="50" t="s">
        <v>28</v>
      </c>
      <c r="E172" s="50" t="s">
        <v>28</v>
      </c>
      <c r="F172" s="50" t="s">
        <v>28</v>
      </c>
      <c r="G172" s="50" t="s">
        <v>28</v>
      </c>
      <c r="H172" s="43" t="s">
        <v>28</v>
      </c>
      <c r="I172" s="41"/>
      <c r="J172" s="51" t="s">
        <v>29</v>
      </c>
      <c r="K172" s="52"/>
      <c r="L172" s="54" t="s">
        <v>31</v>
      </c>
      <c r="M172" s="55" t="s">
        <v>29</v>
      </c>
      <c r="N172" s="56" t="s">
        <v>33</v>
      </c>
      <c r="O172" s="62" t="s">
        <v>34</v>
      </c>
    </row>
    <row r="173" spans="1:15" x14ac:dyDescent="0.25">
      <c r="A173" s="10"/>
      <c r="B173" s="45"/>
      <c r="C173" s="48"/>
      <c r="D173" s="48" t="s">
        <v>23</v>
      </c>
      <c r="E173" s="48" t="s">
        <v>24</v>
      </c>
      <c r="F173" s="48" t="s">
        <v>25</v>
      </c>
      <c r="G173" s="48" t="s">
        <v>26</v>
      </c>
      <c r="H173" s="2" t="s">
        <v>27</v>
      </c>
      <c r="I173" s="41"/>
      <c r="J173" s="53"/>
      <c r="K173" s="36"/>
      <c r="L173" s="48"/>
      <c r="M173" s="48" t="s">
        <v>32</v>
      </c>
      <c r="N173" s="48" t="s">
        <v>9</v>
      </c>
      <c r="O173" s="11" t="s">
        <v>26</v>
      </c>
    </row>
    <row r="174" spans="1:15" x14ac:dyDescent="0.25">
      <c r="A174" s="10" t="s">
        <v>6</v>
      </c>
      <c r="B174" s="45"/>
      <c r="C174" s="48">
        <v>0.99</v>
      </c>
      <c r="D174" s="94">
        <v>238.55</v>
      </c>
      <c r="E174" s="74"/>
      <c r="F174" s="94">
        <v>4.04</v>
      </c>
      <c r="G174" s="74">
        <f t="shared" ref="G174:G181" si="30">100/D174*F174</f>
        <v>1.6935652902955354</v>
      </c>
      <c r="H174" s="17"/>
      <c r="I174" s="41"/>
      <c r="J174" s="10" t="s">
        <v>6</v>
      </c>
      <c r="K174" s="45"/>
      <c r="L174" s="48">
        <v>0.99</v>
      </c>
      <c r="M174" s="98">
        <f>D174/100*C174</f>
        <v>2.3616449999999998</v>
      </c>
      <c r="N174" s="98">
        <f>F174-M174</f>
        <v>1.6783550000000003</v>
      </c>
      <c r="O174" s="63">
        <f>100/F174*N174</f>
        <v>41.543440594059412</v>
      </c>
    </row>
    <row r="175" spans="1:15" x14ac:dyDescent="0.25">
      <c r="A175" s="10" t="s">
        <v>7</v>
      </c>
      <c r="B175" s="45"/>
      <c r="C175" s="48">
        <v>0.99</v>
      </c>
      <c r="D175" s="94">
        <v>142.6</v>
      </c>
      <c r="E175" s="74"/>
      <c r="F175" s="94">
        <v>3.21</v>
      </c>
      <c r="G175" s="74">
        <f t="shared" si="30"/>
        <v>2.2510518934081345</v>
      </c>
      <c r="H175" s="17"/>
      <c r="I175" s="41"/>
      <c r="J175" s="10" t="s">
        <v>7</v>
      </c>
      <c r="K175" s="45"/>
      <c r="L175" s="48">
        <v>0.99</v>
      </c>
      <c r="M175" s="98">
        <f>D175/100*C175</f>
        <v>1.41174</v>
      </c>
      <c r="N175" s="98">
        <f t="shared" ref="N175:N177" si="31">F175-M175</f>
        <v>1.79826</v>
      </c>
      <c r="O175" s="63">
        <f t="shared" ref="O175:O177" si="32">100/F175*N175</f>
        <v>56.020560747663552</v>
      </c>
    </row>
    <row r="176" spans="1:15" x14ac:dyDescent="0.25">
      <c r="A176" s="10" t="s">
        <v>8</v>
      </c>
      <c r="B176" s="45"/>
      <c r="C176" s="48">
        <v>0.55000000000000004</v>
      </c>
      <c r="D176" s="94">
        <v>352.25</v>
      </c>
      <c r="E176" s="74"/>
      <c r="F176" s="94">
        <v>3.64</v>
      </c>
      <c r="G176" s="74">
        <f t="shared" si="30"/>
        <v>1.0333569907735982</v>
      </c>
      <c r="H176" s="39"/>
      <c r="I176" s="41"/>
      <c r="J176" s="10" t="s">
        <v>8</v>
      </c>
      <c r="K176" s="45"/>
      <c r="L176" s="48">
        <v>0.55000000000000004</v>
      </c>
      <c r="M176" s="98">
        <f>D176/100*C176</f>
        <v>1.9373750000000001</v>
      </c>
      <c r="N176" s="98">
        <f t="shared" si="31"/>
        <v>1.7026250000000001</v>
      </c>
      <c r="O176" s="63">
        <f t="shared" si="32"/>
        <v>46.775412087912088</v>
      </c>
    </row>
    <row r="177" spans="1:15" x14ac:dyDescent="0.25">
      <c r="A177" s="10" t="s">
        <v>5</v>
      </c>
      <c r="B177" s="45"/>
      <c r="C177" s="48">
        <v>0.55000000000000004</v>
      </c>
      <c r="D177" s="94">
        <v>282.05</v>
      </c>
      <c r="E177" s="74"/>
      <c r="F177" s="94">
        <v>4.5</v>
      </c>
      <c r="G177" s="74">
        <f t="shared" si="30"/>
        <v>1.5954617975536252</v>
      </c>
      <c r="H177" s="39"/>
      <c r="I177" s="41"/>
      <c r="J177" s="10" t="s">
        <v>5</v>
      </c>
      <c r="K177" s="45"/>
      <c r="L177" s="48">
        <v>0.55000000000000004</v>
      </c>
      <c r="M177" s="98">
        <f>D177/100*C177</f>
        <v>1.5512750000000002</v>
      </c>
      <c r="N177" s="98">
        <f t="shared" si="31"/>
        <v>2.9487249999999996</v>
      </c>
      <c r="O177" s="63">
        <f t="shared" si="32"/>
        <v>65.527222222222207</v>
      </c>
    </row>
    <row r="178" spans="1:15" hidden="1" x14ac:dyDescent="0.25">
      <c r="A178" s="79" t="s">
        <v>39</v>
      </c>
      <c r="B178" s="80"/>
      <c r="C178" s="81"/>
      <c r="D178" s="95">
        <v>38.85</v>
      </c>
      <c r="E178" s="82"/>
      <c r="F178" s="95">
        <v>1.38</v>
      </c>
      <c r="G178" s="74">
        <f t="shared" si="30"/>
        <v>3.5521235521235517</v>
      </c>
      <c r="H178" s="83"/>
      <c r="I178" s="84"/>
      <c r="J178" s="79"/>
      <c r="K178" s="80"/>
      <c r="L178" s="81"/>
      <c r="M178" s="99"/>
      <c r="N178" s="99"/>
      <c r="O178" s="78"/>
    </row>
    <row r="179" spans="1:15" x14ac:dyDescent="0.25">
      <c r="A179" s="10" t="s">
        <v>1</v>
      </c>
      <c r="B179" s="45"/>
      <c r="C179" s="48">
        <v>0.55000000000000004</v>
      </c>
      <c r="D179" s="94">
        <v>1077.4000000000001</v>
      </c>
      <c r="E179" s="74"/>
      <c r="F179" s="94">
        <v>20.149999999999999</v>
      </c>
      <c r="G179" s="74">
        <f t="shared" si="30"/>
        <v>1.8702431780211619</v>
      </c>
      <c r="H179" s="39"/>
      <c r="I179" s="41"/>
      <c r="J179" s="10" t="s">
        <v>1</v>
      </c>
      <c r="K179" s="45"/>
      <c r="L179" s="48">
        <v>0.55000000000000004</v>
      </c>
      <c r="M179" s="98">
        <f>D179/100*C179</f>
        <v>5.9257000000000009</v>
      </c>
      <c r="N179" s="98">
        <f t="shared" ref="N179:N181" si="33">F179-M179</f>
        <v>14.224299999999998</v>
      </c>
      <c r="O179" s="63">
        <f t="shared" ref="O179:O181" si="34">100/F179*N179</f>
        <v>70.59205955334987</v>
      </c>
    </row>
    <row r="180" spans="1:15" x14ac:dyDescent="0.25">
      <c r="A180" s="10" t="s">
        <v>2</v>
      </c>
      <c r="B180" s="45"/>
      <c r="C180" s="48">
        <v>0.55000000000000004</v>
      </c>
      <c r="D180" s="94">
        <v>187.7</v>
      </c>
      <c r="E180" s="74"/>
      <c r="F180" s="94">
        <v>5.67</v>
      </c>
      <c r="G180" s="74">
        <f t="shared" si="30"/>
        <v>3.0207778369738949</v>
      </c>
      <c r="H180" s="39"/>
      <c r="I180" s="41"/>
      <c r="J180" s="10" t="s">
        <v>2</v>
      </c>
      <c r="K180" s="45"/>
      <c r="L180" s="48">
        <v>0.55000000000000004</v>
      </c>
      <c r="M180" s="98">
        <f>D180/100*C180</f>
        <v>1.0323499999999999</v>
      </c>
      <c r="N180" s="98">
        <f t="shared" si="33"/>
        <v>4.6376499999999998</v>
      </c>
      <c r="O180" s="63">
        <f t="shared" si="34"/>
        <v>81.792768959435634</v>
      </c>
    </row>
    <row r="181" spans="1:15" x14ac:dyDescent="0.25">
      <c r="A181" s="26" t="s">
        <v>4</v>
      </c>
      <c r="B181" s="46"/>
      <c r="C181" s="49">
        <v>0.96</v>
      </c>
      <c r="D181" s="96">
        <v>192.5</v>
      </c>
      <c r="E181" s="76"/>
      <c r="F181" s="96">
        <v>2.81</v>
      </c>
      <c r="G181" s="74">
        <f t="shared" si="30"/>
        <v>1.4597402597402596</v>
      </c>
      <c r="H181" s="29"/>
      <c r="I181" s="41"/>
      <c r="J181" s="26" t="s">
        <v>4</v>
      </c>
      <c r="K181" s="46"/>
      <c r="L181" s="49">
        <v>0.96</v>
      </c>
      <c r="M181" s="98">
        <f>D181/100*C181</f>
        <v>1.8479999999999999</v>
      </c>
      <c r="N181" s="98">
        <f t="shared" si="33"/>
        <v>0.96200000000000019</v>
      </c>
      <c r="O181" s="63">
        <f t="shared" si="34"/>
        <v>34.234875444839865</v>
      </c>
    </row>
    <row r="182" spans="1:15" ht="18" thickBot="1" x14ac:dyDescent="0.35">
      <c r="A182" s="64" t="s">
        <v>35</v>
      </c>
      <c r="B182" s="65"/>
      <c r="C182" s="66"/>
      <c r="D182" s="97">
        <f>SUM(D174:D181)</f>
        <v>2511.8999999999996</v>
      </c>
      <c r="E182" s="67"/>
      <c r="F182" s="102">
        <f>SUM(F174:F181)</f>
        <v>45.400000000000006</v>
      </c>
      <c r="G182" s="68"/>
      <c r="H182" s="69"/>
      <c r="I182" s="42"/>
      <c r="J182" s="70" t="s">
        <v>35</v>
      </c>
      <c r="K182" s="71"/>
      <c r="L182" s="72"/>
      <c r="M182" s="100">
        <f>SUM(M174:M181)</f>
        <v>16.068085</v>
      </c>
      <c r="N182" s="101">
        <f>F182-M182</f>
        <v>29.331915000000006</v>
      </c>
      <c r="O182" s="73">
        <f>100/F182*N182</f>
        <v>64.607742290748902</v>
      </c>
    </row>
    <row r="183" spans="1:15" x14ac:dyDescent="0.25">
      <c r="C183"/>
      <c r="D183"/>
      <c r="E183"/>
    </row>
    <row r="184" spans="1:15" x14ac:dyDescent="0.25">
      <c r="C184"/>
      <c r="D184"/>
      <c r="E184"/>
      <c r="G184" s="25"/>
    </row>
    <row r="185" spans="1:15" x14ac:dyDescent="0.25">
      <c r="C185"/>
      <c r="D185"/>
      <c r="E185"/>
    </row>
    <row r="186" spans="1:15" x14ac:dyDescent="0.25">
      <c r="C186"/>
      <c r="D186"/>
      <c r="E186"/>
    </row>
    <row r="187" spans="1:15" x14ac:dyDescent="0.25">
      <c r="C187"/>
      <c r="D187"/>
      <c r="E187"/>
      <c r="G187" s="25"/>
    </row>
    <row r="188" spans="1:15" x14ac:dyDescent="0.25">
      <c r="C188"/>
      <c r="D188"/>
      <c r="E188"/>
    </row>
    <row r="189" spans="1:15" x14ac:dyDescent="0.25">
      <c r="C189"/>
      <c r="D189"/>
      <c r="E189"/>
    </row>
    <row r="190" spans="1:15" x14ac:dyDescent="0.25">
      <c r="C190"/>
      <c r="D190"/>
      <c r="E190"/>
    </row>
    <row r="191" spans="1:15" x14ac:dyDescent="0.25">
      <c r="C191"/>
      <c r="D191"/>
      <c r="E191"/>
    </row>
    <row r="192" spans="1:15" x14ac:dyDescent="0.25">
      <c r="C192"/>
      <c r="D192"/>
      <c r="E192"/>
    </row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</sheetData>
  <sheetProtection algorithmName="SHA-512" hashValue="PFAtFbnZYLzQG+lBlAK14aFhd/BT9bcXxj61BnsH1V70OCa9RZ2kqayDx8833+g0GDdPDbHdCzeYiLWhOjhjdg==" saltValue="kjtez9AzRfgiS3jUvTxWDQ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Kalkulationsvorlage</vt:lpstr>
      <vt:lpstr>Muster Laden 1</vt:lpstr>
      <vt:lpstr>Muster Laden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Mautz</dc:creator>
  <cp:lastModifiedBy>Alisha Giovanoli</cp:lastModifiedBy>
  <dcterms:created xsi:type="dcterms:W3CDTF">2022-08-23T06:30:28Z</dcterms:created>
  <dcterms:modified xsi:type="dcterms:W3CDTF">2022-10-24T08:52:31Z</dcterms:modified>
</cp:coreProperties>
</file>