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ha.giovanoli\VELEDES Dropbox\Alisha Giovanoli\Nets Kartenkonditionen\"/>
    </mc:Choice>
  </mc:AlternateContent>
  <xr:revisionPtr revIDLastSave="0" documentId="13_ncr:1_{C0DE0862-8815-451B-8CA3-E23F31076DF9}" xr6:coauthVersionLast="47" xr6:coauthVersionMax="47" xr10:uidLastSave="{00000000-0000-0000-0000-000000000000}"/>
  <bookViews>
    <workbookView xWindow="-108" yWindow="-108" windowWidth="41496" windowHeight="16896" xr2:uid="{686ACC74-7799-4695-8ED8-1A84F590996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D56" i="1"/>
  <c r="N55" i="1"/>
  <c r="O55" i="1" s="1"/>
  <c r="P55" i="1" s="1"/>
  <c r="G55" i="1"/>
  <c r="N54" i="1"/>
  <c r="O54" i="1" s="1"/>
  <c r="P54" i="1" s="1"/>
  <c r="G54" i="1"/>
  <c r="N53" i="1"/>
  <c r="O53" i="1" s="1"/>
  <c r="P53" i="1" s="1"/>
  <c r="G53" i="1"/>
  <c r="N52" i="1"/>
  <c r="O52" i="1" s="1"/>
  <c r="P52" i="1" s="1"/>
  <c r="G52" i="1"/>
  <c r="N51" i="1"/>
  <c r="O51" i="1" s="1"/>
  <c r="P51" i="1" s="1"/>
  <c r="G51" i="1"/>
  <c r="N50" i="1"/>
  <c r="O50" i="1" s="1"/>
  <c r="P50" i="1" s="1"/>
  <c r="G50" i="1"/>
  <c r="N49" i="1"/>
  <c r="G49" i="1"/>
  <c r="D45" i="1"/>
  <c r="M43" i="1"/>
  <c r="F33" i="1"/>
  <c r="D33" i="1"/>
  <c r="N32" i="1"/>
  <c r="O32" i="1" s="1"/>
  <c r="P32" i="1" s="1"/>
  <c r="G32" i="1"/>
  <c r="N31" i="1"/>
  <c r="O31" i="1" s="1"/>
  <c r="P31" i="1" s="1"/>
  <c r="G31" i="1"/>
  <c r="N30" i="1"/>
  <c r="O30" i="1" s="1"/>
  <c r="P30" i="1" s="1"/>
  <c r="G30" i="1"/>
  <c r="N29" i="1"/>
  <c r="O29" i="1" s="1"/>
  <c r="P29" i="1" s="1"/>
  <c r="G29" i="1"/>
  <c r="N28" i="1"/>
  <c r="O28" i="1" s="1"/>
  <c r="P28" i="1" s="1"/>
  <c r="G28" i="1"/>
  <c r="N27" i="1"/>
  <c r="O27" i="1" s="1"/>
  <c r="P27" i="1" s="1"/>
  <c r="G27" i="1"/>
  <c r="N26" i="1"/>
  <c r="G26" i="1"/>
  <c r="D22" i="1"/>
  <c r="M20" i="1"/>
  <c r="N33" i="1" l="1"/>
  <c r="M21" i="1" s="1"/>
  <c r="M22" i="1" s="1"/>
  <c r="N56" i="1"/>
  <c r="M44" i="1" s="1"/>
  <c r="M45" i="1" s="1"/>
  <c r="O49" i="1"/>
  <c r="P49" i="1" s="1"/>
  <c r="O26" i="1"/>
  <c r="P26" i="1" s="1"/>
  <c r="O33" i="1" l="1"/>
  <c r="P33" i="1" s="1"/>
  <c r="O56" i="1"/>
  <c r="P56" i="1" s="1"/>
</calcChain>
</file>

<file path=xl/sharedStrings.xml><?xml version="1.0" encoding="utf-8"?>
<sst xmlns="http://schemas.openxmlformats.org/spreadsheetml/2006/main" count="121" uniqueCount="53">
  <si>
    <t>Konditionen Nets</t>
  </si>
  <si>
    <t>Stufe 1</t>
  </si>
  <si>
    <t>Stufe 2</t>
  </si>
  <si>
    <t>Stufe 3</t>
  </si>
  <si>
    <t>&lt;300k</t>
  </si>
  <si>
    <t>300k - 1 M</t>
  </si>
  <si>
    <t>1 M - 2 M</t>
  </si>
  <si>
    <t xml:space="preserve">MasterCard Kredit </t>
  </si>
  <si>
    <t xml:space="preserve">Visa Kredit </t>
  </si>
  <si>
    <t>MasterCard Debit</t>
  </si>
  <si>
    <t>Visa Debit</t>
  </si>
  <si>
    <t>Maesto National</t>
  </si>
  <si>
    <t>V PAY National</t>
  </si>
  <si>
    <t>JCB</t>
  </si>
  <si>
    <t>Twint</t>
  </si>
  <si>
    <t>Vergleichsladen:</t>
  </si>
  <si>
    <t>Kartenanbieter:</t>
  </si>
  <si>
    <t>Wordline</t>
  </si>
  <si>
    <t>Berechnungszeitraum:</t>
  </si>
  <si>
    <t>Gesamtsumme:</t>
  </si>
  <si>
    <t>Transaktionskosten:</t>
  </si>
  <si>
    <t xml:space="preserve">Transaktion in % </t>
  </si>
  <si>
    <t>Transaktion in %</t>
  </si>
  <si>
    <t>Karte</t>
  </si>
  <si>
    <t>Kondition</t>
  </si>
  <si>
    <t>ALT</t>
  </si>
  <si>
    <t>Neu</t>
  </si>
  <si>
    <t>Ersparnis CHF</t>
  </si>
  <si>
    <t>Ersparnis %</t>
  </si>
  <si>
    <t>Belege</t>
  </si>
  <si>
    <t>%</t>
  </si>
  <si>
    <t>Kosten pro Beleg</t>
  </si>
  <si>
    <t xml:space="preserve">Total </t>
  </si>
  <si>
    <t xml:space="preserve">CHF </t>
  </si>
  <si>
    <t>Total</t>
  </si>
  <si>
    <t>31.07-01.08.2022</t>
  </si>
  <si>
    <t>Beispiel Berechnung</t>
  </si>
  <si>
    <t>Transaktionskosten netto</t>
  </si>
  <si>
    <t>Transaktionskosten total:</t>
  </si>
  <si>
    <t>Muster Firma</t>
  </si>
  <si>
    <t>Ihre Berechnung</t>
  </si>
  <si>
    <t>Ihre Ersparnise in CHF</t>
  </si>
  <si>
    <t>Ihre Ersparnise in %</t>
  </si>
  <si>
    <t>Tragen Sie hier Ihren Kartenanbieter ein (Wordline, PayOne, etc.)</t>
  </si>
  <si>
    <t>Tragen Sie hier Ihren Berechnungszeitraum ein (Abrechnungsperiode)</t>
  </si>
  <si>
    <t>Tragen Sie hier Ihre totalen Transaktionskosten (netto) ein</t>
  </si>
  <si>
    <t>Tragen Sie hier Ihre Gesamtsumme (Gesamteinnahmen, Nettobertrag) ein</t>
  </si>
  <si>
    <t xml:space="preserve">Totalbetrag (netto) der einzelnen Kreditkarten </t>
  </si>
  <si>
    <t>Tragen Sie in dieser Spalte den totalen Nettobetrag der einzelnen Kreditkarten ein</t>
  </si>
  <si>
    <t>Tragen Sie in dieser Spalte die  Transaktionsbeträge (netto) der jeweiligen Kreditkarten ein</t>
  </si>
  <si>
    <t>Tragen Sie hier den Namen Ihres Betriebes ein</t>
  </si>
  <si>
    <r>
      <rPr>
        <b/>
        <sz val="16"/>
        <rFont val="Century Gothic"/>
        <family val="2"/>
      </rPr>
      <t>Tragen Sie Ihre Werte analog Beispiel in die</t>
    </r>
    <r>
      <rPr>
        <b/>
        <sz val="16"/>
        <color theme="1"/>
        <rFont val="Century Gothic"/>
        <family val="2"/>
      </rPr>
      <t xml:space="preserve"> </t>
    </r>
    <r>
      <rPr>
        <b/>
        <sz val="16"/>
        <color rgb="FFFF0000"/>
        <rFont val="Century Gothic"/>
        <family val="2"/>
      </rPr>
      <t>gelb markierten Felder</t>
    </r>
    <r>
      <rPr>
        <b/>
        <sz val="16"/>
        <color theme="1"/>
        <rFont val="Century Gothic"/>
        <family val="2"/>
      </rPr>
      <t xml:space="preserve"> ein</t>
    </r>
  </si>
  <si>
    <t xml:space="preserve"> Angaben ohne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</si>
</sst>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&quot;CHF&quot;\ #,##0.00"/>
    <numFmt numFmtId="165" formatCode="_ * #,##0_ ;_ * \-#,##0_ ;_ * &quot;-&quot;??_ ;_ @_ "/>
  </numFmts>
  <fonts count="11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4"/>
      <color rgb="FFFF0000"/>
      <name val="Century Gothic"/>
      <family val="2"/>
    </font>
    <font>
      <b/>
      <sz val="16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/>
    </xf>
    <xf numFmtId="0" fontId="0" fillId="2" borderId="14" xfId="0" applyFill="1" applyBorder="1"/>
    <xf numFmtId="0" fontId="0" fillId="0" borderId="15" xfId="0" applyBorder="1"/>
    <xf numFmtId="43" fontId="2" fillId="0" borderId="0" xfId="1" applyFont="1" applyBorder="1" applyAlignment="1">
      <alignment horizontal="left"/>
    </xf>
    <xf numFmtId="44" fontId="0" fillId="0" borderId="0" xfId="0" applyNumberFormat="1"/>
    <xf numFmtId="164" fontId="0" fillId="0" borderId="0" xfId="0" applyNumberFormat="1"/>
    <xf numFmtId="43" fontId="2" fillId="0" borderId="0" xfId="1" applyFont="1" applyBorder="1" applyAlignment="1">
      <alignment horizontal="center"/>
    </xf>
    <xf numFmtId="0" fontId="2" fillId="3" borderId="16" xfId="0" applyFont="1" applyFill="1" applyBorder="1"/>
    <xf numFmtId="0" fontId="2" fillId="3" borderId="17" xfId="0" applyFont="1" applyFill="1" applyBorder="1"/>
    <xf numFmtId="0" fontId="2" fillId="3" borderId="18" xfId="0" applyFont="1" applyFill="1" applyBorder="1" applyAlignment="1">
      <alignment horizontal="center"/>
    </xf>
    <xf numFmtId="43" fontId="2" fillId="3" borderId="18" xfId="1" applyFont="1" applyFill="1" applyBorder="1" applyAlignment="1">
      <alignment horizontal="center"/>
    </xf>
    <xf numFmtId="43" fontId="2" fillId="3" borderId="19" xfId="1" applyFont="1" applyFill="1" applyBorder="1" applyAlignment="1">
      <alignment horizontal="center"/>
    </xf>
    <xf numFmtId="43" fontId="2" fillId="4" borderId="16" xfId="1" applyFont="1" applyFill="1" applyBorder="1" applyAlignment="1">
      <alignment horizontal="center"/>
    </xf>
    <xf numFmtId="0" fontId="0" fillId="4" borderId="17" xfId="0" applyFill="1" applyBorder="1"/>
    <xf numFmtId="0" fontId="2" fillId="4" borderId="18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0" fontId="0" fillId="0" borderId="5" xfId="0" applyBorder="1"/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43" fontId="0" fillId="0" borderId="21" xfId="1" applyFont="1" applyBorder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15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22" xfId="0" applyBorder="1"/>
    <xf numFmtId="0" fontId="0" fillId="0" borderId="8" xfId="0" applyBorder="1"/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right"/>
    </xf>
    <xf numFmtId="43" fontId="0" fillId="0" borderId="7" xfId="1" applyFont="1" applyBorder="1" applyAlignment="1">
      <alignment horizontal="center"/>
    </xf>
    <xf numFmtId="0" fontId="2" fillId="3" borderId="24" xfId="0" applyFont="1" applyFill="1" applyBorder="1"/>
    <xf numFmtId="0" fontId="2" fillId="3" borderId="25" xfId="0" applyFont="1" applyFill="1" applyBorder="1"/>
    <xf numFmtId="0" fontId="2" fillId="3" borderId="26" xfId="0" applyFont="1" applyFill="1" applyBorder="1" applyAlignment="1">
      <alignment horizontal="center"/>
    </xf>
    <xf numFmtId="165" fontId="2" fillId="3" borderId="26" xfId="1" applyNumberFormat="1" applyFont="1" applyFill="1" applyBorder="1" applyAlignment="1">
      <alignment horizontal="center"/>
    </xf>
    <xf numFmtId="0" fontId="2" fillId="3" borderId="26" xfId="0" applyFont="1" applyFill="1" applyBorder="1"/>
    <xf numFmtId="0" fontId="2" fillId="3" borderId="27" xfId="0" applyFont="1" applyFill="1" applyBorder="1"/>
    <xf numFmtId="0" fontId="0" fillId="2" borderId="28" xfId="0" applyFill="1" applyBorder="1"/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2" fontId="3" fillId="5" borderId="29" xfId="0" applyNumberFormat="1" applyFont="1" applyFill="1" applyBorder="1" applyAlignment="1">
      <alignment horizontal="center"/>
    </xf>
    <xf numFmtId="44" fontId="0" fillId="0" borderId="21" xfId="1" applyNumberFormat="1" applyFont="1" applyBorder="1" applyAlignment="1">
      <alignment horizontal="right"/>
    </xf>
    <xf numFmtId="44" fontId="0" fillId="0" borderId="21" xfId="0" applyNumberFormat="1" applyBorder="1" applyAlignment="1">
      <alignment horizontal="center"/>
    </xf>
    <xf numFmtId="44" fontId="0" fillId="0" borderId="23" xfId="1" applyNumberFormat="1" applyFont="1" applyBorder="1" applyAlignment="1">
      <alignment horizontal="right"/>
    </xf>
    <xf numFmtId="44" fontId="2" fillId="3" borderId="26" xfId="0" applyNumberFormat="1" applyFont="1" applyFill="1" applyBorder="1" applyAlignment="1">
      <alignment horizontal="center"/>
    </xf>
    <xf numFmtId="44" fontId="2" fillId="3" borderId="26" xfId="0" applyNumberFormat="1" applyFont="1" applyFill="1" applyBorder="1"/>
    <xf numFmtId="44" fontId="2" fillId="4" borderId="26" xfId="0" applyNumberFormat="1" applyFont="1" applyFill="1" applyBorder="1"/>
    <xf numFmtId="44" fontId="2" fillId="5" borderId="26" xfId="0" applyNumberFormat="1" applyFont="1" applyFill="1" applyBorder="1"/>
    <xf numFmtId="0" fontId="4" fillId="0" borderId="0" xfId="0" applyFont="1"/>
    <xf numFmtId="44" fontId="0" fillId="2" borderId="18" xfId="1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7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30" xfId="0" applyBorder="1"/>
    <xf numFmtId="0" fontId="0" fillId="0" borderId="31" xfId="0" applyBorder="1"/>
    <xf numFmtId="2" fontId="2" fillId="2" borderId="33" xfId="0" applyNumberFormat="1" applyFont="1" applyFill="1" applyBorder="1" applyAlignment="1">
      <alignment horizontal="left"/>
    </xf>
    <xf numFmtId="0" fontId="0" fillId="0" borderId="32" xfId="0" applyBorder="1" applyAlignment="1">
      <alignment horizontal="center"/>
    </xf>
    <xf numFmtId="0" fontId="2" fillId="2" borderId="33" xfId="0" applyFont="1" applyFill="1" applyBorder="1" applyAlignment="1">
      <alignment horizontal="left"/>
    </xf>
    <xf numFmtId="14" fontId="2" fillId="2" borderId="33" xfId="0" applyNumberFormat="1" applyFont="1" applyFill="1" applyBorder="1" applyAlignment="1">
      <alignment horizontal="left"/>
    </xf>
    <xf numFmtId="43" fontId="2" fillId="2" borderId="33" xfId="1" applyFont="1" applyFill="1" applyBorder="1" applyAlignment="1">
      <alignment horizontal="left"/>
    </xf>
    <xf numFmtId="0" fontId="5" fillId="0" borderId="30" xfId="0" applyFont="1" applyBorder="1"/>
    <xf numFmtId="0" fontId="2" fillId="0" borderId="0" xfId="0" applyFont="1" applyAlignment="1">
      <alignment vertical="center"/>
    </xf>
    <xf numFmtId="0" fontId="2" fillId="0" borderId="13" xfId="0" applyFont="1" applyBorder="1"/>
    <xf numFmtId="0" fontId="2" fillId="0" borderId="22" xfId="0" applyFont="1" applyBorder="1"/>
    <xf numFmtId="0" fontId="2" fillId="0" borderId="9" xfId="0" applyFont="1" applyBorder="1"/>
    <xf numFmtId="2" fontId="0" fillId="0" borderId="10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2" fontId="0" fillId="0" borderId="0" xfId="0" applyNumberFormat="1" applyBorder="1"/>
    <xf numFmtId="0" fontId="2" fillId="0" borderId="0" xfId="0" applyFont="1" applyBorder="1"/>
    <xf numFmtId="0" fontId="2" fillId="4" borderId="2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335280</xdr:colOff>
      <xdr:row>0</xdr:row>
      <xdr:rowOff>0</xdr:rowOff>
    </xdr:from>
    <xdr:to>
      <xdr:col>11</xdr:col>
      <xdr:colOff>124534</xdr:colOff>
      <xdr:row>12</xdr:row>
      <xdr:rowOff>68580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12B22D0-1D77-4CA2-BD3A-29789186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5920" y="266700"/>
          <a:ext cx="3180154" cy="2171700"/>
        </a:xfrm>
        <a:prstGeom prst="rect">
          <a:avLst/>
        </a:prstGeom>
      </xdr:spPr>
    </xdr:pic>
    <xdr:clientData/>
  </xdr:twoCellAnchor>
  <xdr:twoCellAnchor>
    <xdr:from>
      <xdr:col>14</xdr:col>
      <xdr:colOff>563880</xdr:colOff>
      <xdr:row>56</xdr:row>
      <xdr:rowOff>45720</xdr:rowOff>
    </xdr:from>
    <xdr:to>
      <xdr:col>14</xdr:col>
      <xdr:colOff>982980</xdr:colOff>
      <xdr:row>58</xdr:row>
      <xdr:rowOff>83820</xdr:rowOff>
    </xdr:to>
    <xdr:sp macro="" textlink="">
      <xdr:nvSpPr>
        <xdr:cNvPr id="6" name="Pfeil: nach oben 5">
          <a:extLst>
            <a:ext uri="{FF2B5EF4-FFF2-40B4-BE49-F238E27FC236}">
              <a16:creationId xmlns:a16="http://schemas.microsoft.com/office/drawing/2014/main" id="{A2CF2BAD-6ACC-8E00-D437-EE5B398B2578}"/>
            </a:ext>
          </a:extLst>
        </xdr:cNvPr>
        <xdr:cNvSpPr/>
      </xdr:nvSpPr>
      <xdr:spPr>
        <a:xfrm>
          <a:off x="14363700" y="10104120"/>
          <a:ext cx="419100" cy="44196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495300</xdr:colOff>
      <xdr:row>56</xdr:row>
      <xdr:rowOff>38100</xdr:rowOff>
    </xdr:from>
    <xdr:to>
      <xdr:col>15</xdr:col>
      <xdr:colOff>914400</xdr:colOff>
      <xdr:row>58</xdr:row>
      <xdr:rowOff>76200</xdr:rowOff>
    </xdr:to>
    <xdr:sp macro="" textlink="">
      <xdr:nvSpPr>
        <xdr:cNvPr id="8" name="Pfeil: nach oben 7">
          <a:extLst>
            <a:ext uri="{FF2B5EF4-FFF2-40B4-BE49-F238E27FC236}">
              <a16:creationId xmlns:a16="http://schemas.microsoft.com/office/drawing/2014/main" id="{BFEF4E8B-4CA1-4838-BD57-1A7C10A9F65F}"/>
            </a:ext>
          </a:extLst>
        </xdr:cNvPr>
        <xdr:cNvSpPr/>
      </xdr:nvSpPr>
      <xdr:spPr>
        <a:xfrm>
          <a:off x="15278100" y="10546080"/>
          <a:ext cx="419100" cy="38862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1333500</xdr:colOff>
      <xdr:row>55</xdr:row>
      <xdr:rowOff>38100</xdr:rowOff>
    </xdr:from>
    <xdr:to>
      <xdr:col>3</xdr:col>
      <xdr:colOff>1752600</xdr:colOff>
      <xdr:row>57</xdr:row>
      <xdr:rowOff>213360</xdr:rowOff>
    </xdr:to>
    <xdr:sp macro="" textlink="">
      <xdr:nvSpPr>
        <xdr:cNvPr id="9" name="Pfeil: nach oben 8">
          <a:extLst>
            <a:ext uri="{FF2B5EF4-FFF2-40B4-BE49-F238E27FC236}">
              <a16:creationId xmlns:a16="http://schemas.microsoft.com/office/drawing/2014/main" id="{101D4BEB-8545-4BEC-9782-9D306B2A576E}"/>
            </a:ext>
          </a:extLst>
        </xdr:cNvPr>
        <xdr:cNvSpPr/>
      </xdr:nvSpPr>
      <xdr:spPr>
        <a:xfrm>
          <a:off x="3040380" y="10035540"/>
          <a:ext cx="419100" cy="57912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160020</xdr:colOff>
      <xdr:row>39</xdr:row>
      <xdr:rowOff>45720</xdr:rowOff>
    </xdr:from>
    <xdr:to>
      <xdr:col>4</xdr:col>
      <xdr:colOff>594360</xdr:colOff>
      <xdr:row>39</xdr:row>
      <xdr:rowOff>129540</xdr:rowOff>
    </xdr:to>
    <xdr:sp macro="" textlink="">
      <xdr:nvSpPr>
        <xdr:cNvPr id="12" name="Pfeil: nach links 11">
          <a:extLst>
            <a:ext uri="{FF2B5EF4-FFF2-40B4-BE49-F238E27FC236}">
              <a16:creationId xmlns:a16="http://schemas.microsoft.com/office/drawing/2014/main" id="{822439DD-31DB-A0C2-4DA5-26D400F12E26}"/>
            </a:ext>
          </a:extLst>
        </xdr:cNvPr>
        <xdr:cNvSpPr/>
      </xdr:nvSpPr>
      <xdr:spPr>
        <a:xfrm>
          <a:off x="4549140" y="7513320"/>
          <a:ext cx="434340" cy="83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152400</xdr:colOff>
      <xdr:row>40</xdr:row>
      <xdr:rowOff>53340</xdr:rowOff>
    </xdr:from>
    <xdr:to>
      <xdr:col>4</xdr:col>
      <xdr:colOff>586740</xdr:colOff>
      <xdr:row>40</xdr:row>
      <xdr:rowOff>137160</xdr:rowOff>
    </xdr:to>
    <xdr:sp macro="" textlink="">
      <xdr:nvSpPr>
        <xdr:cNvPr id="13" name="Pfeil: nach links 12">
          <a:extLst>
            <a:ext uri="{FF2B5EF4-FFF2-40B4-BE49-F238E27FC236}">
              <a16:creationId xmlns:a16="http://schemas.microsoft.com/office/drawing/2014/main" id="{90E5953A-8264-4494-930C-EE4FF7255324}"/>
            </a:ext>
          </a:extLst>
        </xdr:cNvPr>
        <xdr:cNvSpPr/>
      </xdr:nvSpPr>
      <xdr:spPr>
        <a:xfrm>
          <a:off x="4541520" y="7703820"/>
          <a:ext cx="434340" cy="83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152400</xdr:colOff>
      <xdr:row>41</xdr:row>
      <xdr:rowOff>53340</xdr:rowOff>
    </xdr:from>
    <xdr:to>
      <xdr:col>4</xdr:col>
      <xdr:colOff>586740</xdr:colOff>
      <xdr:row>41</xdr:row>
      <xdr:rowOff>137160</xdr:rowOff>
    </xdr:to>
    <xdr:sp macro="" textlink="">
      <xdr:nvSpPr>
        <xdr:cNvPr id="14" name="Pfeil: nach links 13">
          <a:extLst>
            <a:ext uri="{FF2B5EF4-FFF2-40B4-BE49-F238E27FC236}">
              <a16:creationId xmlns:a16="http://schemas.microsoft.com/office/drawing/2014/main" id="{62005DB4-9C05-462F-A8AC-3F5A896AEDB6}"/>
            </a:ext>
          </a:extLst>
        </xdr:cNvPr>
        <xdr:cNvSpPr/>
      </xdr:nvSpPr>
      <xdr:spPr>
        <a:xfrm>
          <a:off x="4541520" y="7886700"/>
          <a:ext cx="434340" cy="83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152400</xdr:colOff>
      <xdr:row>42</xdr:row>
      <xdr:rowOff>60960</xdr:rowOff>
    </xdr:from>
    <xdr:to>
      <xdr:col>4</xdr:col>
      <xdr:colOff>586740</xdr:colOff>
      <xdr:row>42</xdr:row>
      <xdr:rowOff>144780</xdr:rowOff>
    </xdr:to>
    <xdr:sp macro="" textlink="">
      <xdr:nvSpPr>
        <xdr:cNvPr id="15" name="Pfeil: nach links 14">
          <a:extLst>
            <a:ext uri="{FF2B5EF4-FFF2-40B4-BE49-F238E27FC236}">
              <a16:creationId xmlns:a16="http://schemas.microsoft.com/office/drawing/2014/main" id="{E5FD587C-7328-4D7E-96BE-9C4DB250F19D}"/>
            </a:ext>
          </a:extLst>
        </xdr:cNvPr>
        <xdr:cNvSpPr/>
      </xdr:nvSpPr>
      <xdr:spPr>
        <a:xfrm>
          <a:off x="3924300" y="7574280"/>
          <a:ext cx="434340" cy="83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152400</xdr:colOff>
      <xdr:row>43</xdr:row>
      <xdr:rowOff>83820</xdr:rowOff>
    </xdr:from>
    <xdr:to>
      <xdr:col>4</xdr:col>
      <xdr:colOff>586740</xdr:colOff>
      <xdr:row>43</xdr:row>
      <xdr:rowOff>167640</xdr:rowOff>
    </xdr:to>
    <xdr:sp macro="" textlink="">
      <xdr:nvSpPr>
        <xdr:cNvPr id="16" name="Pfeil: nach links 15">
          <a:extLst>
            <a:ext uri="{FF2B5EF4-FFF2-40B4-BE49-F238E27FC236}">
              <a16:creationId xmlns:a16="http://schemas.microsoft.com/office/drawing/2014/main" id="{9377FC25-21DA-499C-B57B-C15E8C94CC16}"/>
            </a:ext>
          </a:extLst>
        </xdr:cNvPr>
        <xdr:cNvSpPr/>
      </xdr:nvSpPr>
      <xdr:spPr>
        <a:xfrm>
          <a:off x="3924300" y="7787640"/>
          <a:ext cx="434340" cy="83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784860</xdr:colOff>
      <xdr:row>54</xdr:row>
      <xdr:rowOff>167640</xdr:rowOff>
    </xdr:from>
    <xdr:to>
      <xdr:col>5</xdr:col>
      <xdr:colOff>1203960</xdr:colOff>
      <xdr:row>57</xdr:row>
      <xdr:rowOff>175260</xdr:rowOff>
    </xdr:to>
    <xdr:sp macro="" textlink="">
      <xdr:nvSpPr>
        <xdr:cNvPr id="18" name="Pfeil: nach oben 17">
          <a:extLst>
            <a:ext uri="{FF2B5EF4-FFF2-40B4-BE49-F238E27FC236}">
              <a16:creationId xmlns:a16="http://schemas.microsoft.com/office/drawing/2014/main" id="{78B3C1AC-7C89-4FA4-9010-E0719554825F}"/>
            </a:ext>
          </a:extLst>
        </xdr:cNvPr>
        <xdr:cNvSpPr/>
      </xdr:nvSpPr>
      <xdr:spPr>
        <a:xfrm>
          <a:off x="6522720" y="9989820"/>
          <a:ext cx="419100" cy="58674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9148-FFBE-46C1-B616-E97915EB28DE}">
  <dimension ref="A1:P60"/>
  <sheetViews>
    <sheetView tabSelected="1" topLeftCell="A25" zoomScaleNormal="100" workbookViewId="0">
      <selection activeCell="F37" sqref="F37"/>
    </sheetView>
  </sheetViews>
  <sheetFormatPr baseColWidth="10" defaultRowHeight="13.8" x14ac:dyDescent="0.25"/>
  <cols>
    <col min="3" max="3" width="0" hidden="1" customWidth="1"/>
    <col min="4" max="4" width="42.69921875" customWidth="1"/>
    <col min="5" max="5" width="10.19921875" customWidth="1"/>
    <col min="6" max="6" width="27.3984375" customWidth="1"/>
    <col min="7" max="7" width="29.19921875" customWidth="1"/>
    <col min="8" max="8" width="2.69921875" customWidth="1"/>
    <col min="9" max="9" width="25.8984375" hidden="1" customWidth="1"/>
    <col min="10" max="10" width="1.3984375" customWidth="1"/>
    <col min="13" max="13" width="18.59765625" customWidth="1"/>
    <col min="14" max="14" width="16.8984375" customWidth="1"/>
    <col min="15" max="15" width="19.5" customWidth="1"/>
    <col min="16" max="16" width="18" customWidth="1"/>
  </cols>
  <sheetData>
    <row r="1" spans="1:6" x14ac:dyDescent="0.25">
      <c r="A1" s="1" t="s">
        <v>0</v>
      </c>
      <c r="B1" s="2"/>
      <c r="C1" s="2"/>
      <c r="D1" s="3"/>
      <c r="E1" s="3"/>
      <c r="F1" s="4"/>
    </row>
    <row r="2" spans="1:6" x14ac:dyDescent="0.25">
      <c r="A2" s="5"/>
      <c r="D2" s="6" t="s">
        <v>1</v>
      </c>
      <c r="E2" s="6" t="s">
        <v>2</v>
      </c>
      <c r="F2" s="7" t="s">
        <v>3</v>
      </c>
    </row>
    <row r="3" spans="1:6" x14ac:dyDescent="0.25">
      <c r="A3" s="5"/>
      <c r="D3" s="8" t="s">
        <v>4</v>
      </c>
      <c r="E3" s="8" t="s">
        <v>5</v>
      </c>
      <c r="F3" s="9" t="s">
        <v>6</v>
      </c>
    </row>
    <row r="4" spans="1:6" x14ac:dyDescent="0.25">
      <c r="A4" s="5" t="s">
        <v>7</v>
      </c>
      <c r="D4" s="8">
        <v>0.99</v>
      </c>
      <c r="E4" s="8">
        <v>0.94</v>
      </c>
      <c r="F4" s="9">
        <v>0.9</v>
      </c>
    </row>
    <row r="5" spans="1:6" x14ac:dyDescent="0.25">
      <c r="A5" s="5" t="s">
        <v>8</v>
      </c>
      <c r="D5" s="8">
        <v>0.99</v>
      </c>
      <c r="E5" s="8">
        <v>0.94</v>
      </c>
      <c r="F5" s="9">
        <v>0.9</v>
      </c>
    </row>
    <row r="6" spans="1:6" x14ac:dyDescent="0.25">
      <c r="A6" s="5" t="s">
        <v>9</v>
      </c>
      <c r="D6" s="8">
        <v>0.55000000000000004</v>
      </c>
      <c r="E6" s="8">
        <v>0.5</v>
      </c>
      <c r="F6" s="9">
        <v>0.45</v>
      </c>
    </row>
    <row r="7" spans="1:6" x14ac:dyDescent="0.25">
      <c r="A7" s="5" t="s">
        <v>10</v>
      </c>
      <c r="D7" s="8">
        <v>0.55000000000000004</v>
      </c>
      <c r="E7" s="8">
        <v>0.5</v>
      </c>
      <c r="F7" s="9">
        <v>0.45</v>
      </c>
    </row>
    <row r="8" spans="1:6" x14ac:dyDescent="0.25">
      <c r="A8" s="5" t="s">
        <v>11</v>
      </c>
      <c r="D8" s="8">
        <v>0.55000000000000004</v>
      </c>
      <c r="E8" s="8">
        <v>0.5</v>
      </c>
      <c r="F8" s="9">
        <v>0.45</v>
      </c>
    </row>
    <row r="9" spans="1:6" x14ac:dyDescent="0.25">
      <c r="A9" s="5" t="s">
        <v>12</v>
      </c>
      <c r="D9" s="8">
        <v>0.55000000000000004</v>
      </c>
      <c r="E9" s="8">
        <v>0.5</v>
      </c>
      <c r="F9" s="9">
        <v>0.45</v>
      </c>
    </row>
    <row r="10" spans="1:6" x14ac:dyDescent="0.25">
      <c r="A10" s="5" t="s">
        <v>13</v>
      </c>
      <c r="D10" s="8">
        <v>2.0499999999999998</v>
      </c>
      <c r="E10" s="8">
        <v>2.0499999999999998</v>
      </c>
      <c r="F10" s="9">
        <v>2.0499999999999998</v>
      </c>
    </row>
    <row r="11" spans="1:6" x14ac:dyDescent="0.25">
      <c r="A11" s="5" t="s">
        <v>14</v>
      </c>
      <c r="D11" s="8">
        <v>0.96</v>
      </c>
      <c r="E11" s="8">
        <v>0.96</v>
      </c>
      <c r="F11" s="9">
        <v>0.96</v>
      </c>
    </row>
    <row r="12" spans="1:6" x14ac:dyDescent="0.25">
      <c r="A12" s="10"/>
      <c r="B12" s="11"/>
      <c r="C12" s="11"/>
      <c r="D12" s="12"/>
      <c r="E12" s="12"/>
      <c r="F12" s="13"/>
    </row>
    <row r="15" spans="1:6" ht="15" x14ac:dyDescent="0.25">
      <c r="A15" s="67" t="s">
        <v>36</v>
      </c>
    </row>
    <row r="16" spans="1:6" ht="14.4" thickBot="1" x14ac:dyDescent="0.3"/>
    <row r="17" spans="1:16" x14ac:dyDescent="0.25">
      <c r="A17" s="85" t="s">
        <v>15</v>
      </c>
      <c r="B17" s="14"/>
      <c r="C17" s="15"/>
      <c r="D17" s="86" t="s">
        <v>39</v>
      </c>
      <c r="E17" s="16"/>
      <c r="F17" s="17"/>
      <c r="G17" s="17"/>
      <c r="H17" s="17"/>
      <c r="I17" s="17"/>
      <c r="J17" s="18"/>
      <c r="K17" s="17"/>
      <c r="L17" s="17"/>
      <c r="M17" s="17"/>
      <c r="N17" s="17"/>
      <c r="O17" s="17"/>
      <c r="P17" s="19"/>
    </row>
    <row r="18" spans="1:16" x14ac:dyDescent="0.25">
      <c r="A18" s="83" t="s">
        <v>16</v>
      </c>
      <c r="C18" s="21"/>
      <c r="D18" s="87" t="s">
        <v>17</v>
      </c>
      <c r="E18" s="8"/>
      <c r="J18" s="22"/>
      <c r="P18" s="23"/>
    </row>
    <row r="19" spans="1:16" x14ac:dyDescent="0.25">
      <c r="A19" s="83" t="s">
        <v>18</v>
      </c>
      <c r="C19" s="21"/>
      <c r="D19" s="88" t="s">
        <v>35</v>
      </c>
      <c r="E19" s="8"/>
      <c r="J19" s="22"/>
      <c r="P19" s="23"/>
    </row>
    <row r="20" spans="1:16" x14ac:dyDescent="0.25">
      <c r="A20" s="83" t="s">
        <v>19</v>
      </c>
      <c r="C20" s="8"/>
      <c r="D20" s="24">
        <v>1167.8</v>
      </c>
      <c r="E20" s="8"/>
      <c r="J20" s="22"/>
      <c r="K20" t="s">
        <v>19</v>
      </c>
      <c r="M20" s="25">
        <f>D20</f>
        <v>1167.8</v>
      </c>
      <c r="P20" s="23"/>
    </row>
    <row r="21" spans="1:16" x14ac:dyDescent="0.25">
      <c r="A21" s="83" t="s">
        <v>38</v>
      </c>
      <c r="C21" s="8"/>
      <c r="D21" s="24">
        <v>16.899999999999999</v>
      </c>
      <c r="E21" s="8"/>
      <c r="J21" s="22"/>
      <c r="K21" t="s">
        <v>20</v>
      </c>
      <c r="M21" s="26">
        <f>N33</f>
        <v>8.0782450000000008</v>
      </c>
      <c r="P21" s="23"/>
    </row>
    <row r="22" spans="1:16" x14ac:dyDescent="0.25">
      <c r="A22" s="83" t="s">
        <v>21</v>
      </c>
      <c r="C22" s="8"/>
      <c r="D22" s="24">
        <f>100/D20*D21</f>
        <v>1.4471656105497517</v>
      </c>
      <c r="E22" s="8"/>
      <c r="J22" s="22"/>
      <c r="K22" t="s">
        <v>22</v>
      </c>
      <c r="M22" s="26">
        <f>100/M20*M21</f>
        <v>0.69174901524233612</v>
      </c>
      <c r="P22" s="23"/>
    </row>
    <row r="23" spans="1:16" ht="14.4" thickBot="1" x14ac:dyDescent="0.3">
      <c r="A23" s="20"/>
      <c r="C23" s="8"/>
      <c r="D23" s="27"/>
      <c r="E23" s="8"/>
      <c r="J23" s="22"/>
      <c r="P23" s="23"/>
    </row>
    <row r="24" spans="1:16" x14ac:dyDescent="0.25">
      <c r="A24" s="28" t="s">
        <v>23</v>
      </c>
      <c r="B24" s="29"/>
      <c r="C24" s="30" t="s">
        <v>24</v>
      </c>
      <c r="D24" s="31" t="s">
        <v>25</v>
      </c>
      <c r="E24" s="31" t="s">
        <v>25</v>
      </c>
      <c r="F24" s="31" t="s">
        <v>25</v>
      </c>
      <c r="G24" s="31" t="s">
        <v>25</v>
      </c>
      <c r="H24" s="32"/>
      <c r="I24" s="32" t="s">
        <v>25</v>
      </c>
      <c r="J24" s="18"/>
      <c r="K24" s="33" t="s">
        <v>26</v>
      </c>
      <c r="L24" s="34"/>
      <c r="M24" s="35" t="s">
        <v>24</v>
      </c>
      <c r="N24" s="36" t="s">
        <v>26</v>
      </c>
      <c r="O24" s="35" t="s">
        <v>27</v>
      </c>
      <c r="P24" s="91" t="s">
        <v>28</v>
      </c>
    </row>
    <row r="25" spans="1:16" x14ac:dyDescent="0.25">
      <c r="A25" s="20"/>
      <c r="B25" s="37"/>
      <c r="C25" s="38"/>
      <c r="D25" s="69" t="s">
        <v>47</v>
      </c>
      <c r="E25" s="69" t="s">
        <v>29</v>
      </c>
      <c r="F25" s="69" t="s">
        <v>37</v>
      </c>
      <c r="G25" s="69" t="s">
        <v>30</v>
      </c>
      <c r="H25" s="92"/>
      <c r="I25" s="6" t="s">
        <v>31</v>
      </c>
      <c r="J25" s="22"/>
      <c r="K25" s="39"/>
      <c r="L25" s="9"/>
      <c r="M25" s="38"/>
      <c r="N25" s="69" t="s">
        <v>32</v>
      </c>
      <c r="O25" s="69" t="s">
        <v>33</v>
      </c>
      <c r="P25" s="70" t="s">
        <v>30</v>
      </c>
    </row>
    <row r="26" spans="1:16" x14ac:dyDescent="0.25">
      <c r="A26" s="83" t="s">
        <v>7</v>
      </c>
      <c r="B26" s="37"/>
      <c r="C26" s="38">
        <v>0.99</v>
      </c>
      <c r="D26" s="60">
        <v>163.1</v>
      </c>
      <c r="E26" s="40"/>
      <c r="F26" s="60">
        <v>2.4900000000000002</v>
      </c>
      <c r="G26" s="40">
        <f t="shared" ref="G26:G32" si="0">100/D26*F26</f>
        <v>1.5266707541385653</v>
      </c>
      <c r="H26" s="93"/>
      <c r="I26" s="41"/>
      <c r="J26" s="22"/>
      <c r="K26" s="20" t="s">
        <v>7</v>
      </c>
      <c r="L26" s="37"/>
      <c r="M26" s="38">
        <v>0.99</v>
      </c>
      <c r="N26" s="61">
        <f t="shared" ref="N26:N32" si="1">D26/100*C26</f>
        <v>1.61469</v>
      </c>
      <c r="O26" s="61">
        <f t="shared" ref="O26:O33" si="2">F26-N26</f>
        <v>0.87531000000000025</v>
      </c>
      <c r="P26" s="42">
        <f t="shared" ref="P26:P33" si="3">100/F26*O26</f>
        <v>35.153012048192778</v>
      </c>
    </row>
    <row r="27" spans="1:16" x14ac:dyDescent="0.25">
      <c r="A27" s="83" t="s">
        <v>8</v>
      </c>
      <c r="B27" s="37"/>
      <c r="C27" s="38">
        <v>0.99</v>
      </c>
      <c r="D27" s="60">
        <v>34</v>
      </c>
      <c r="E27" s="40"/>
      <c r="F27" s="60">
        <v>0.79</v>
      </c>
      <c r="G27" s="40">
        <f t="shared" si="0"/>
        <v>2.3235294117647061</v>
      </c>
      <c r="H27" s="93"/>
      <c r="I27" s="41"/>
      <c r="J27" s="22"/>
      <c r="K27" s="20" t="s">
        <v>8</v>
      </c>
      <c r="L27" s="37"/>
      <c r="M27" s="38">
        <v>0.99</v>
      </c>
      <c r="N27" s="61">
        <f t="shared" si="1"/>
        <v>0.33660000000000001</v>
      </c>
      <c r="O27" s="61">
        <f t="shared" si="2"/>
        <v>0.45340000000000003</v>
      </c>
      <c r="P27" s="42">
        <f t="shared" si="3"/>
        <v>57.392405063291136</v>
      </c>
    </row>
    <row r="28" spans="1:16" x14ac:dyDescent="0.25">
      <c r="A28" s="83" t="s">
        <v>9</v>
      </c>
      <c r="B28" s="37"/>
      <c r="C28" s="38">
        <v>0.55000000000000004</v>
      </c>
      <c r="D28" s="60">
        <v>120.2</v>
      </c>
      <c r="E28" s="40"/>
      <c r="F28" s="60">
        <v>1.49</v>
      </c>
      <c r="G28" s="40">
        <f t="shared" si="0"/>
        <v>1.2396006655574041</v>
      </c>
      <c r="H28" s="93"/>
      <c r="I28" s="43"/>
      <c r="J28" s="22"/>
      <c r="K28" s="20" t="s">
        <v>9</v>
      </c>
      <c r="L28" s="37"/>
      <c r="M28" s="38">
        <v>0.55000000000000004</v>
      </c>
      <c r="N28" s="61">
        <f t="shared" si="1"/>
        <v>0.66110000000000002</v>
      </c>
      <c r="O28" s="61">
        <f t="shared" si="2"/>
        <v>0.82889999999999997</v>
      </c>
      <c r="P28" s="42">
        <f t="shared" si="3"/>
        <v>55.630872483221481</v>
      </c>
    </row>
    <row r="29" spans="1:16" x14ac:dyDescent="0.25">
      <c r="A29" s="83" t="s">
        <v>10</v>
      </c>
      <c r="B29" s="37"/>
      <c r="C29" s="38">
        <v>0.55000000000000004</v>
      </c>
      <c r="D29" s="60">
        <v>362.2</v>
      </c>
      <c r="E29" s="40"/>
      <c r="F29" s="60">
        <v>5.81</v>
      </c>
      <c r="G29" s="40">
        <f t="shared" si="0"/>
        <v>1.6040861402540032</v>
      </c>
      <c r="H29" s="93"/>
      <c r="I29" s="43"/>
      <c r="J29" s="22"/>
      <c r="K29" s="20" t="s">
        <v>10</v>
      </c>
      <c r="L29" s="37"/>
      <c r="M29" s="38">
        <v>0.55000000000000004</v>
      </c>
      <c r="N29" s="61">
        <f t="shared" si="1"/>
        <v>1.9921000000000002</v>
      </c>
      <c r="O29" s="61">
        <f t="shared" si="2"/>
        <v>3.8178999999999994</v>
      </c>
      <c r="P29" s="42">
        <f t="shared" si="3"/>
        <v>65.71256454388984</v>
      </c>
    </row>
    <row r="30" spans="1:16" x14ac:dyDescent="0.25">
      <c r="A30" s="83" t="s">
        <v>11</v>
      </c>
      <c r="B30" s="37"/>
      <c r="C30" s="38">
        <v>0.55000000000000004</v>
      </c>
      <c r="D30" s="60">
        <v>327.75</v>
      </c>
      <c r="E30" s="40"/>
      <c r="F30" s="60">
        <v>6.13</v>
      </c>
      <c r="G30" s="40">
        <f t="shared" si="0"/>
        <v>1.8703279938977879</v>
      </c>
      <c r="H30" s="93"/>
      <c r="I30" s="43"/>
      <c r="J30" s="22"/>
      <c r="K30" s="20" t="s">
        <v>11</v>
      </c>
      <c r="L30" s="37"/>
      <c r="M30" s="38">
        <v>0.55000000000000004</v>
      </c>
      <c r="N30" s="61">
        <f t="shared" si="1"/>
        <v>1.8026250000000001</v>
      </c>
      <c r="O30" s="61">
        <f t="shared" si="2"/>
        <v>4.327375</v>
      </c>
      <c r="P30" s="42">
        <f t="shared" si="3"/>
        <v>70.593393148450247</v>
      </c>
    </row>
    <row r="31" spans="1:16" x14ac:dyDescent="0.25">
      <c r="A31" s="83" t="s">
        <v>12</v>
      </c>
      <c r="B31" s="37"/>
      <c r="C31" s="38">
        <v>0.55000000000000004</v>
      </c>
      <c r="D31" s="60">
        <v>7.9</v>
      </c>
      <c r="E31" s="40"/>
      <c r="F31" s="60">
        <v>0.63</v>
      </c>
      <c r="G31" s="40">
        <f t="shared" si="0"/>
        <v>7.9746835443037973</v>
      </c>
      <c r="H31" s="93"/>
      <c r="I31" s="43"/>
      <c r="J31" s="22"/>
      <c r="K31" s="20" t="s">
        <v>12</v>
      </c>
      <c r="L31" s="37"/>
      <c r="M31" s="38">
        <v>0.55000000000000004</v>
      </c>
      <c r="N31" s="61">
        <f t="shared" si="1"/>
        <v>4.3450000000000003E-2</v>
      </c>
      <c r="O31" s="61">
        <f t="shared" si="2"/>
        <v>0.58655000000000002</v>
      </c>
      <c r="P31" s="42">
        <f t="shared" si="3"/>
        <v>93.103174603174608</v>
      </c>
    </row>
    <row r="32" spans="1:16" x14ac:dyDescent="0.25">
      <c r="A32" s="84" t="s">
        <v>14</v>
      </c>
      <c r="B32" s="45"/>
      <c r="C32" s="46">
        <v>0.96</v>
      </c>
      <c r="D32" s="62">
        <v>169.55</v>
      </c>
      <c r="E32" s="47"/>
      <c r="F32" s="62">
        <v>2.2799999999999998</v>
      </c>
      <c r="G32" s="40">
        <f t="shared" si="0"/>
        <v>1.3447360660572101</v>
      </c>
      <c r="H32" s="93"/>
      <c r="I32" s="48"/>
      <c r="J32" s="22"/>
      <c r="K32" s="44" t="s">
        <v>14</v>
      </c>
      <c r="L32" s="45"/>
      <c r="M32" s="46">
        <v>0.96</v>
      </c>
      <c r="N32" s="61">
        <f t="shared" si="1"/>
        <v>1.62768</v>
      </c>
      <c r="O32" s="61">
        <f t="shared" si="2"/>
        <v>0.65231999999999979</v>
      </c>
      <c r="P32" s="42">
        <f t="shared" si="3"/>
        <v>28.610526315789468</v>
      </c>
    </row>
    <row r="33" spans="1:16" ht="18" thickBot="1" x14ac:dyDescent="0.35">
      <c r="A33" s="49" t="s">
        <v>34</v>
      </c>
      <c r="B33" s="50"/>
      <c r="C33" s="51"/>
      <c r="D33" s="63">
        <f>SUM(D26:D32)</f>
        <v>1184.7</v>
      </c>
      <c r="E33" s="52"/>
      <c r="F33" s="64">
        <f>SUM(F26:F32)</f>
        <v>19.62</v>
      </c>
      <c r="G33" s="53"/>
      <c r="H33" s="54"/>
      <c r="I33" s="54"/>
      <c r="J33" s="55"/>
      <c r="K33" s="56" t="s">
        <v>34</v>
      </c>
      <c r="L33" s="57"/>
      <c r="M33" s="58"/>
      <c r="N33" s="65">
        <f>SUM(N26:N32)</f>
        <v>8.0782450000000008</v>
      </c>
      <c r="O33" s="66">
        <f t="shared" si="2"/>
        <v>11.541755</v>
      </c>
      <c r="P33" s="59">
        <f t="shared" si="3"/>
        <v>58.826478083588171</v>
      </c>
    </row>
    <row r="37" spans="1:16" ht="21" x14ac:dyDescent="0.35">
      <c r="A37" s="94" t="s">
        <v>40</v>
      </c>
      <c r="B37" s="95"/>
      <c r="C37" s="95"/>
      <c r="D37" s="95"/>
    </row>
    <row r="38" spans="1:16" ht="21" x14ac:dyDescent="0.35">
      <c r="A38" s="96" t="s">
        <v>51</v>
      </c>
      <c r="B38" s="95"/>
      <c r="C38" s="95"/>
      <c r="D38" s="95"/>
    </row>
    <row r="39" spans="1:16" ht="14.4" thickBot="1" x14ac:dyDescent="0.3">
      <c r="A39" s="73"/>
      <c r="D39" s="71"/>
    </row>
    <row r="40" spans="1:16" ht="15" thickBot="1" x14ac:dyDescent="0.35">
      <c r="A40" s="90" t="s">
        <v>15</v>
      </c>
      <c r="B40" s="89"/>
      <c r="C40" s="15"/>
      <c r="D40" s="76"/>
      <c r="E40" s="77"/>
      <c r="F40" s="81" t="s">
        <v>50</v>
      </c>
      <c r="G40" s="74"/>
      <c r="H40" s="74"/>
      <c r="I40" s="75"/>
      <c r="J40" s="18"/>
      <c r="K40" s="17"/>
      <c r="L40" s="17"/>
      <c r="M40" s="17"/>
      <c r="N40" s="17"/>
      <c r="O40" s="17"/>
      <c r="P40" s="19"/>
    </row>
    <row r="41" spans="1:16" ht="15" thickBot="1" x14ac:dyDescent="0.35">
      <c r="A41" s="90" t="s">
        <v>16</v>
      </c>
      <c r="B41" s="73"/>
      <c r="C41" s="21"/>
      <c r="D41" s="78"/>
      <c r="E41" s="77"/>
      <c r="F41" s="81" t="s">
        <v>43</v>
      </c>
      <c r="G41" s="74"/>
      <c r="H41" s="74"/>
      <c r="I41" s="75"/>
      <c r="J41" s="22"/>
      <c r="P41" s="23"/>
    </row>
    <row r="42" spans="1:16" ht="15" thickBot="1" x14ac:dyDescent="0.35">
      <c r="A42" s="90" t="s">
        <v>18</v>
      </c>
      <c r="B42" s="73"/>
      <c r="C42" s="21"/>
      <c r="D42" s="79"/>
      <c r="E42" s="77"/>
      <c r="F42" s="81" t="s">
        <v>44</v>
      </c>
      <c r="G42" s="74"/>
      <c r="H42" s="74"/>
      <c r="I42" s="75"/>
      <c r="J42" s="22"/>
      <c r="P42" s="23"/>
    </row>
    <row r="43" spans="1:16" ht="15" thickBot="1" x14ac:dyDescent="0.35">
      <c r="A43" s="90" t="s">
        <v>19</v>
      </c>
      <c r="B43" s="73"/>
      <c r="C43" s="8"/>
      <c r="D43" s="80"/>
      <c r="E43" s="77"/>
      <c r="F43" s="81" t="s">
        <v>46</v>
      </c>
      <c r="G43" s="74"/>
      <c r="H43" s="74"/>
      <c r="I43" s="75"/>
      <c r="J43" s="22"/>
      <c r="K43" t="s">
        <v>19</v>
      </c>
      <c r="M43" s="25">
        <f>D43</f>
        <v>0</v>
      </c>
      <c r="P43" s="23"/>
    </row>
    <row r="44" spans="1:16" ht="15" thickBot="1" x14ac:dyDescent="0.35">
      <c r="A44" s="90" t="s">
        <v>38</v>
      </c>
      <c r="B44" s="73"/>
      <c r="C44" s="8"/>
      <c r="D44" s="80"/>
      <c r="E44" s="77"/>
      <c r="F44" s="81" t="s">
        <v>45</v>
      </c>
      <c r="G44" s="74"/>
      <c r="H44" s="74"/>
      <c r="I44" s="75"/>
      <c r="J44" s="22"/>
      <c r="K44" t="s">
        <v>20</v>
      </c>
      <c r="M44" s="26">
        <f>N56</f>
        <v>0</v>
      </c>
      <c r="P44" s="23"/>
    </row>
    <row r="45" spans="1:16" x14ac:dyDescent="0.25">
      <c r="A45" s="83" t="s">
        <v>21</v>
      </c>
      <c r="C45" s="8"/>
      <c r="D45" s="24" t="e">
        <f>100/D43*D44</f>
        <v>#DIV/0!</v>
      </c>
      <c r="E45" s="8"/>
      <c r="J45" s="22"/>
      <c r="K45" t="s">
        <v>22</v>
      </c>
      <c r="M45" s="26" t="e">
        <f>100/M43*M44</f>
        <v>#DIV/0!</v>
      </c>
      <c r="P45" s="23"/>
    </row>
    <row r="46" spans="1:16" ht="14.4" thickBot="1" x14ac:dyDescent="0.3">
      <c r="A46" s="20"/>
      <c r="C46" s="8"/>
      <c r="D46" s="27"/>
      <c r="E46" s="8"/>
      <c r="J46" s="22"/>
      <c r="P46" s="23"/>
    </row>
    <row r="47" spans="1:16" x14ac:dyDescent="0.25">
      <c r="A47" s="28" t="s">
        <v>23</v>
      </c>
      <c r="B47" s="29"/>
      <c r="C47" s="30" t="s">
        <v>24</v>
      </c>
      <c r="D47" s="31" t="s">
        <v>25</v>
      </c>
      <c r="E47" s="31" t="s">
        <v>25</v>
      </c>
      <c r="F47" s="31" t="s">
        <v>25</v>
      </c>
      <c r="G47" s="31" t="s">
        <v>25</v>
      </c>
      <c r="H47" s="32"/>
      <c r="I47" s="32" t="s">
        <v>25</v>
      </c>
      <c r="J47" s="18"/>
      <c r="K47" s="33" t="s">
        <v>26</v>
      </c>
      <c r="L47" s="34"/>
      <c r="M47" s="35" t="s">
        <v>24</v>
      </c>
      <c r="N47" s="36" t="s">
        <v>26</v>
      </c>
      <c r="O47" s="35" t="s">
        <v>27</v>
      </c>
      <c r="P47" s="91" t="s">
        <v>28</v>
      </c>
    </row>
    <row r="48" spans="1:16" x14ac:dyDescent="0.25">
      <c r="A48" s="20"/>
      <c r="B48" s="37"/>
      <c r="C48" s="38"/>
      <c r="D48" s="69" t="s">
        <v>47</v>
      </c>
      <c r="E48" s="69" t="s">
        <v>29</v>
      </c>
      <c r="F48" s="69" t="s">
        <v>37</v>
      </c>
      <c r="G48" s="69" t="s">
        <v>30</v>
      </c>
      <c r="H48" s="92"/>
      <c r="I48" s="6" t="s">
        <v>31</v>
      </c>
      <c r="J48" s="22"/>
      <c r="K48" s="39"/>
      <c r="L48" s="9"/>
      <c r="M48" s="38"/>
      <c r="N48" s="69" t="s">
        <v>32</v>
      </c>
      <c r="O48" s="69" t="s">
        <v>33</v>
      </c>
      <c r="P48" s="70" t="s">
        <v>30</v>
      </c>
    </row>
    <row r="49" spans="1:16" x14ac:dyDescent="0.25">
      <c r="A49" s="83" t="s">
        <v>7</v>
      </c>
      <c r="B49" s="37"/>
      <c r="C49" s="38">
        <v>0.99</v>
      </c>
      <c r="D49" s="68"/>
      <c r="E49" s="40"/>
      <c r="F49" s="68"/>
      <c r="G49" s="40" t="e">
        <f t="shared" ref="G49:G55" si="4">100/D49*F49</f>
        <v>#DIV/0!</v>
      </c>
      <c r="H49" s="93"/>
      <c r="I49" s="41"/>
      <c r="J49" s="22"/>
      <c r="K49" s="20" t="s">
        <v>7</v>
      </c>
      <c r="L49" s="37"/>
      <c r="M49" s="38">
        <v>0.99</v>
      </c>
      <c r="N49" s="61">
        <f t="shared" ref="N49:N55" si="5">D49/100*C49</f>
        <v>0</v>
      </c>
      <c r="O49" s="61">
        <f t="shared" ref="O49:O56" si="6">F49-N49</f>
        <v>0</v>
      </c>
      <c r="P49" s="42" t="e">
        <f t="shared" ref="P49:P56" si="7">100/F49*O49</f>
        <v>#DIV/0!</v>
      </c>
    </row>
    <row r="50" spans="1:16" x14ac:dyDescent="0.25">
      <c r="A50" s="83" t="s">
        <v>8</v>
      </c>
      <c r="B50" s="37"/>
      <c r="C50" s="38">
        <v>0.99</v>
      </c>
      <c r="D50" s="68"/>
      <c r="E50" s="40"/>
      <c r="F50" s="68"/>
      <c r="G50" s="40" t="e">
        <f t="shared" si="4"/>
        <v>#DIV/0!</v>
      </c>
      <c r="H50" s="93"/>
      <c r="I50" s="41"/>
      <c r="J50" s="22"/>
      <c r="K50" s="20" t="s">
        <v>8</v>
      </c>
      <c r="L50" s="37"/>
      <c r="M50" s="38">
        <v>0.99</v>
      </c>
      <c r="N50" s="61">
        <f t="shared" si="5"/>
        <v>0</v>
      </c>
      <c r="O50" s="61">
        <f t="shared" si="6"/>
        <v>0</v>
      </c>
      <c r="P50" s="42" t="e">
        <f t="shared" si="7"/>
        <v>#DIV/0!</v>
      </c>
    </row>
    <row r="51" spans="1:16" x14ac:dyDescent="0.25">
      <c r="A51" s="83" t="s">
        <v>9</v>
      </c>
      <c r="B51" s="37"/>
      <c r="C51" s="38">
        <v>0.55000000000000004</v>
      </c>
      <c r="D51" s="68"/>
      <c r="E51" s="40"/>
      <c r="F51" s="68"/>
      <c r="G51" s="40" t="e">
        <f t="shared" si="4"/>
        <v>#DIV/0!</v>
      </c>
      <c r="H51" s="93"/>
      <c r="I51" s="43"/>
      <c r="J51" s="22"/>
      <c r="K51" s="20" t="s">
        <v>9</v>
      </c>
      <c r="L51" s="37"/>
      <c r="M51" s="38">
        <v>0.55000000000000004</v>
      </c>
      <c r="N51" s="61">
        <f t="shared" si="5"/>
        <v>0</v>
      </c>
      <c r="O51" s="61">
        <f t="shared" si="6"/>
        <v>0</v>
      </c>
      <c r="P51" s="42" t="e">
        <f t="shared" si="7"/>
        <v>#DIV/0!</v>
      </c>
    </row>
    <row r="52" spans="1:16" x14ac:dyDescent="0.25">
      <c r="A52" s="83" t="s">
        <v>10</v>
      </c>
      <c r="B52" s="37"/>
      <c r="C52" s="38">
        <v>0.55000000000000004</v>
      </c>
      <c r="D52" s="68"/>
      <c r="E52" s="40"/>
      <c r="F52" s="68"/>
      <c r="G52" s="40" t="e">
        <f t="shared" si="4"/>
        <v>#DIV/0!</v>
      </c>
      <c r="H52" s="93"/>
      <c r="I52" s="43"/>
      <c r="J52" s="22"/>
      <c r="K52" s="20" t="s">
        <v>10</v>
      </c>
      <c r="L52" s="37"/>
      <c r="M52" s="38">
        <v>0.55000000000000004</v>
      </c>
      <c r="N52" s="61">
        <f t="shared" si="5"/>
        <v>0</v>
      </c>
      <c r="O52" s="61">
        <f t="shared" si="6"/>
        <v>0</v>
      </c>
      <c r="P52" s="42" t="e">
        <f t="shared" si="7"/>
        <v>#DIV/0!</v>
      </c>
    </row>
    <row r="53" spans="1:16" x14ac:dyDescent="0.25">
      <c r="A53" s="83" t="s">
        <v>11</v>
      </c>
      <c r="B53" s="37"/>
      <c r="C53" s="38">
        <v>0.55000000000000004</v>
      </c>
      <c r="D53" s="68"/>
      <c r="E53" s="40"/>
      <c r="F53" s="68"/>
      <c r="G53" s="40" t="e">
        <f t="shared" si="4"/>
        <v>#DIV/0!</v>
      </c>
      <c r="H53" s="93"/>
      <c r="I53" s="43"/>
      <c r="J53" s="22"/>
      <c r="K53" s="20" t="s">
        <v>11</v>
      </c>
      <c r="L53" s="37"/>
      <c r="M53" s="38">
        <v>0.55000000000000004</v>
      </c>
      <c r="N53" s="61">
        <f t="shared" si="5"/>
        <v>0</v>
      </c>
      <c r="O53" s="61">
        <f t="shared" si="6"/>
        <v>0</v>
      </c>
      <c r="P53" s="42" t="e">
        <f t="shared" si="7"/>
        <v>#DIV/0!</v>
      </c>
    </row>
    <row r="54" spans="1:16" x14ac:dyDescent="0.25">
      <c r="A54" s="83" t="s">
        <v>12</v>
      </c>
      <c r="B54" s="37"/>
      <c r="C54" s="38">
        <v>0.55000000000000004</v>
      </c>
      <c r="D54" s="68"/>
      <c r="E54" s="40"/>
      <c r="F54" s="68"/>
      <c r="G54" s="40" t="e">
        <f t="shared" si="4"/>
        <v>#DIV/0!</v>
      </c>
      <c r="H54" s="93"/>
      <c r="I54" s="43"/>
      <c r="J54" s="22"/>
      <c r="K54" s="20" t="s">
        <v>12</v>
      </c>
      <c r="L54" s="37"/>
      <c r="M54" s="38">
        <v>0.55000000000000004</v>
      </c>
      <c r="N54" s="61">
        <f t="shared" si="5"/>
        <v>0</v>
      </c>
      <c r="O54" s="61">
        <f t="shared" si="6"/>
        <v>0</v>
      </c>
      <c r="P54" s="42" t="e">
        <f t="shared" si="7"/>
        <v>#DIV/0!</v>
      </c>
    </row>
    <row r="55" spans="1:16" x14ac:dyDescent="0.25">
      <c r="A55" s="84" t="s">
        <v>14</v>
      </c>
      <c r="B55" s="45"/>
      <c r="C55" s="46">
        <v>0.96</v>
      </c>
      <c r="D55" s="68"/>
      <c r="E55" s="47"/>
      <c r="F55" s="68"/>
      <c r="G55" s="40" t="e">
        <f t="shared" si="4"/>
        <v>#DIV/0!</v>
      </c>
      <c r="H55" s="93"/>
      <c r="I55" s="48"/>
      <c r="J55" s="22"/>
      <c r="K55" s="44" t="s">
        <v>14</v>
      </c>
      <c r="L55" s="45"/>
      <c r="M55" s="46">
        <v>0.96</v>
      </c>
      <c r="N55" s="61">
        <f t="shared" si="5"/>
        <v>0</v>
      </c>
      <c r="O55" s="61">
        <f t="shared" si="6"/>
        <v>0</v>
      </c>
      <c r="P55" s="42" t="e">
        <f t="shared" si="7"/>
        <v>#DIV/0!</v>
      </c>
    </row>
    <row r="56" spans="1:16" ht="18" thickBot="1" x14ac:dyDescent="0.35">
      <c r="A56" s="49" t="s">
        <v>34</v>
      </c>
      <c r="B56" s="50"/>
      <c r="C56" s="51"/>
      <c r="D56" s="63">
        <f>SUM(D49:D55)</f>
        <v>0</v>
      </c>
      <c r="E56" s="52"/>
      <c r="F56" s="64">
        <f>SUM(F49:F55)</f>
        <v>0</v>
      </c>
      <c r="G56" s="53"/>
      <c r="H56" s="54"/>
      <c r="I56" s="54"/>
      <c r="J56" s="55"/>
      <c r="K56" s="56" t="s">
        <v>34</v>
      </c>
      <c r="L56" s="57"/>
      <c r="M56" s="58"/>
      <c r="N56" s="65">
        <f>SUM(N49:N55)</f>
        <v>0</v>
      </c>
      <c r="O56" s="66">
        <f t="shared" si="6"/>
        <v>0</v>
      </c>
      <c r="P56" s="59" t="e">
        <f t="shared" si="7"/>
        <v>#DIV/0!</v>
      </c>
    </row>
    <row r="58" spans="1:16" ht="18" customHeight="1" x14ac:dyDescent="0.25"/>
    <row r="59" spans="1:16" ht="41.4" x14ac:dyDescent="0.25">
      <c r="D59" s="72" t="s">
        <v>48</v>
      </c>
      <c r="F59" s="72" t="s">
        <v>49</v>
      </c>
      <c r="O59" s="82" t="s">
        <v>41</v>
      </c>
      <c r="P59" s="82" t="s">
        <v>42</v>
      </c>
    </row>
    <row r="60" spans="1:16" ht="17.399999999999999" x14ac:dyDescent="0.3">
      <c r="O60" s="97" t="s">
        <v>52</v>
      </c>
      <c r="P60" s="97"/>
    </row>
  </sheetData>
  <sheetProtection sheet="1" objects="1" scenarios="1"/>
  <protectedRanges>
    <protectedRange sqref="D40:D44 D49:D55 F49:F55" name="Bereich1"/>
  </protectedRanges>
  <mergeCells count="1">
    <mergeCell ref="O60:P60"/>
  </mergeCells>
  <pageMargins left="0.7" right="0.7" top="0.78740157499999996" bottom="0.78740157499999996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Alisha Giovanoli</dc:creator>
  <cp:lastModifiedBy>Alisha Giovanoli</cp:lastModifiedBy>
  <cp:lastPrinted>2022-09-30T09:23:53Z</cp:lastPrinted>
  <dcterms:created xsi:type="dcterms:W3CDTF">2022-09-30T08:39:08Z</dcterms:created>
  <dcterms:modified xsi:type="dcterms:W3CDTF">2022-10-11T06:23:25Z</dcterms:modified>
</cp:coreProperties>
</file>